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経理用\Desktop\電子開始ｼｽﾃﾑ2021.6.14\"/>
    </mc:Choice>
  </mc:AlternateContent>
  <xr:revisionPtr revIDLastSave="0" documentId="8_{F000312B-DAEA-4A08-BAA8-9B5F14B2B6A6}" xr6:coauthVersionLast="47" xr6:coauthVersionMax="47" xr10:uidLastSave="{00000000-0000-0000-0000-000000000000}"/>
  <bookViews>
    <workbookView xWindow="-120" yWindow="-120" windowWidth="29040" windowHeight="15840" xr2:uid="{C7D7328A-1E11-4532-B117-5AC6F11F32CA}"/>
  </bookViews>
  <sheets>
    <sheet name="第二号第二様式" sheetId="1" r:id="rId1"/>
  </sheets>
  <definedNames>
    <definedName name="_xlnm.Print_Titles" localSheetId="0">第二号第二様式!$1:$7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J80" i="1" s="1"/>
  <c r="H79" i="1"/>
  <c r="J79" i="1" s="1"/>
  <c r="H78" i="1"/>
  <c r="J78" i="1" s="1"/>
  <c r="H76" i="1"/>
  <c r="J76" i="1" s="1"/>
  <c r="I73" i="1"/>
  <c r="G73" i="1"/>
  <c r="G74" i="1" s="1"/>
  <c r="F73" i="1"/>
  <c r="E73" i="1"/>
  <c r="E74" i="1" s="1"/>
  <c r="H72" i="1"/>
  <c r="J72" i="1" s="1"/>
  <c r="H71" i="1"/>
  <c r="J71" i="1" s="1"/>
  <c r="H70" i="1"/>
  <c r="J70" i="1" s="1"/>
  <c r="H69" i="1"/>
  <c r="J69" i="1" s="1"/>
  <c r="H68" i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I62" i="1"/>
  <c r="I74" i="1" s="1"/>
  <c r="G62" i="1"/>
  <c r="F62" i="1"/>
  <c r="F74" i="1" s="1"/>
  <c r="E62" i="1"/>
  <c r="H62" i="1" s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I50" i="1"/>
  <c r="I51" i="1" s="1"/>
  <c r="G50" i="1"/>
  <c r="F50" i="1"/>
  <c r="E50" i="1"/>
  <c r="H50" i="1" s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I41" i="1"/>
  <c r="G41" i="1"/>
  <c r="G51" i="1" s="1"/>
  <c r="F41" i="1"/>
  <c r="F51" i="1" s="1"/>
  <c r="E41" i="1"/>
  <c r="E5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I30" i="1"/>
  <c r="G30" i="1"/>
  <c r="G31" i="1" s="1"/>
  <c r="F30" i="1"/>
  <c r="E30" i="1"/>
  <c r="H30" i="1" s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I18" i="1"/>
  <c r="I31" i="1" s="1"/>
  <c r="G18" i="1"/>
  <c r="F18" i="1"/>
  <c r="F31" i="1" s="1"/>
  <c r="F52" i="1" s="1"/>
  <c r="E18" i="1"/>
  <c r="E31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E52" i="1" l="1"/>
  <c r="H31" i="1"/>
  <c r="H74" i="1"/>
  <c r="I52" i="1"/>
  <c r="I75" i="1" s="1"/>
  <c r="I77" i="1" s="1"/>
  <c r="I81" i="1" s="1"/>
  <c r="H51" i="1"/>
  <c r="F75" i="1"/>
  <c r="F77" i="1" s="1"/>
  <c r="F81" i="1" s="1"/>
  <c r="G52" i="1"/>
  <c r="G75" i="1" s="1"/>
  <c r="G77" i="1" s="1"/>
  <c r="G81" i="1" s="1"/>
  <c r="J74" i="1"/>
  <c r="H41" i="1"/>
  <c r="J41" i="1" s="1"/>
  <c r="J51" i="1" s="1"/>
  <c r="H73" i="1"/>
  <c r="J73" i="1" s="1"/>
  <c r="H18" i="1"/>
  <c r="J18" i="1" s="1"/>
  <c r="J31" i="1" s="1"/>
  <c r="J52" i="1" l="1"/>
  <c r="J75" i="1" s="1"/>
  <c r="J77" i="1" s="1"/>
  <c r="J81" i="1" s="1"/>
  <c r="H52" i="1"/>
  <c r="E75" i="1"/>
  <c r="E77" i="1" l="1"/>
  <c r="H75" i="1"/>
  <c r="H77" i="1" l="1"/>
  <c r="E81" i="1"/>
  <c r="H81" i="1" s="1"/>
</calcChain>
</file>

<file path=xl/sharedStrings.xml><?xml version="1.0" encoding="utf-8"?>
<sst xmlns="http://schemas.openxmlformats.org/spreadsheetml/2006/main" count="95" uniqueCount="91">
  <si>
    <t>第二号第二様式（第二十三条第四項関係）</t>
    <rPh sb="0" eb="1">
      <t>ダイ</t>
    </rPh>
    <rPh sb="1" eb="2">
      <t>ニ</t>
    </rPh>
    <rPh sb="2" eb="3">
      <t>ゴウ</t>
    </rPh>
    <rPh sb="3" eb="5">
      <t>ダイニ</t>
    </rPh>
    <rPh sb="5" eb="7">
      <t>ヨウシキ</t>
    </rPh>
    <phoneticPr fontId="4"/>
  </si>
  <si>
    <t>事業活動内訳表</t>
    <rPh sb="0" eb="2">
      <t>ジギョウ</t>
    </rPh>
    <rPh sb="2" eb="4">
      <t>カツドウ</t>
    </rPh>
    <phoneticPr fontId="4"/>
  </si>
  <si>
    <t>（自）令和2年4月1日  （至）令和3年3月31日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</si>
  <si>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</si>
  <si>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</si>
  <si>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社会福祉事業</t>
    <rPh sb="0" eb="2">
      <t>シャカイ</t>
    </rPh>
    <rPh sb="2" eb="4">
      <t>フクシ</t>
    </rPh>
    <rPh sb="4" eb="6">
      <t>ジギョウ</t>
    </rPh>
    <phoneticPr fontId="2"/>
  </si>
  <si>
    <t>公益事業</t>
    <rPh sb="0" eb="2">
      <t>コウエキ</t>
    </rPh>
    <rPh sb="2" eb="4">
      <t>ジギョウ</t>
    </rPh>
    <phoneticPr fontId="2"/>
  </si>
  <si>
    <t>収益事業</t>
    <rPh sb="0" eb="2">
      <t>シュウエキ</t>
    </rPh>
    <rPh sb="2" eb="4">
      <t>ジギョウ</t>
    </rPh>
    <phoneticPr fontId="2"/>
  </si>
  <si>
    <t>合計</t>
    <rPh sb="0" eb="2">
      <t>ゴウケイ</t>
    </rPh>
    <phoneticPr fontId="1"/>
  </si>
  <si>
    <t>内部取引
消去</t>
    <rPh sb="0" eb="2">
      <t>ナイブ</t>
    </rPh>
    <rPh sb="2" eb="4">
      <t>トリヒキ</t>
    </rPh>
    <rPh sb="5" eb="7">
      <t>ショウキョ</t>
    </rPh>
    <phoneticPr fontId="2"/>
  </si>
  <si>
    <t>法人合計</t>
  </si>
  <si>
    <t>サービス活動増減の部</t>
  </si>
  <si>
    <t>収益</t>
  </si>
  <si>
    <t>介護保険事業収益</t>
  </si>
  <si>
    <t>老人福祉事業収益</t>
  </si>
  <si>
    <t>児童福祉事業収益</t>
  </si>
  <si>
    <t>保育事業収益</t>
  </si>
  <si>
    <t>就労支援事業収益</t>
  </si>
  <si>
    <t>障害福祉サービス等事業収益</t>
  </si>
  <si>
    <t>生活保護事業収益</t>
  </si>
  <si>
    <t>医療事業収益</t>
  </si>
  <si>
    <t>経常経費寄附金収益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</si>
  <si>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</si>
  <si>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</si>
  <si>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</si>
  <si>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</si>
  <si>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</si>
  <si>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</si>
  <si>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就労支援事業費用</t>
  </si>
  <si>
    <t>授産事業費用</t>
  </si>
  <si>
    <t>利用者負担軽減額</t>
  </si>
  <si>
    <t>減価償却費</t>
  </si>
  <si>
    <t>国庫補助金等特別積立金取崩額</t>
  </si>
  <si>
    <t>徴収不能額</t>
  </si>
  <si>
    <t>徴収不能引当金繰入</t>
  </si>
  <si>
    <t>その他の費用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</si>
  <si>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</si>
  <si>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</si>
  <si>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</si>
  <si>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</si>
  <si>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</si>
  <si>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有価証券評価益</t>
  </si>
  <si>
    <t>有価証券売却益</t>
  </si>
  <si>
    <t>投資有価証券評価益</t>
  </si>
  <si>
    <t>投資有価証券売却益</t>
  </si>
  <si>
    <t>基本財産評価益</t>
  </si>
  <si>
    <t>積立資産評価益</t>
  </si>
  <si>
    <t>その他のサービス活動外収益</t>
  </si>
  <si>
    <t>サービス活動外収益計（４）</t>
  </si>
  <si>
    <t>支払利息</t>
  </si>
  <si>
    <t>有価証券評価損</t>
  </si>
  <si>
    <t>有価証券売却損</t>
  </si>
  <si>
    <t>投資有価証券評価損</t>
  </si>
  <si>
    <t>投資有価証券売却損</t>
  </si>
  <si>
    <t>基本財産評価損</t>
  </si>
  <si>
    <t>積立資産評価損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</si>
  <si>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</si>
  <si>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</si>
  <si>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</si>
  <si>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</si>
  <si>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</si>
  <si>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</si>
  <si>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施設整備等寄附金収益</t>
  </si>
  <si>
    <t>長期運営資金借入金元金償還寄附金収益</t>
  </si>
  <si>
    <t>固定資産受贈額</t>
  </si>
  <si>
    <t>固定資産売却益</t>
  </si>
  <si>
    <t>事業区分間繰入金収益</t>
  </si>
  <si>
    <t>事業区分間固定資産移管収益</t>
  </si>
  <si>
    <t>サービス区分間繰入金収益</t>
  </si>
  <si>
    <t>その他の特別収益</t>
  </si>
  <si>
    <t>特別収益計（８）</t>
  </si>
  <si>
    <t>基本金組入額</t>
  </si>
  <si>
    <t>資産評価損</t>
  </si>
  <si>
    <t>固定資産売却損・処分損</t>
  </si>
  <si>
    <t>国庫補助金等特別積立金取崩額（除却等）</t>
  </si>
  <si>
    <t>国庫補助金等特別積立金積立額</t>
  </si>
  <si>
    <t>災害損失</t>
  </si>
  <si>
    <t>事業区分間繰入金費用</t>
  </si>
  <si>
    <t>事業区分間固定資産移管費用</t>
  </si>
  <si>
    <t>サービス区分間繰入金費用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</si>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</sst>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0" fontId="7" fillId="0" borderId="3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horizontal="left" vertical="center" textRotation="255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 shrinkToFit="1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9" fillId="0" borderId="10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4" xfId="2" applyFont="1" applyBorder="1" applyAlignment="1">
      <alignment vertical="center" textRotation="255" shrinkToFit="1"/>
    </xf>
  </cellXfs>
  <cellStyles count="3">
    <cellStyle name="標準" xfId="0" builtinId="0"/>
    <cellStyle name="標準 2" xfId="2" xr:uid="{F603C2F8-85FB-4E03-A294-795312257767}"/>
    <cellStyle name="標準 3" xfId="1" xr:uid="{2CC52B6A-B65F-4545-9A4C-A5222697F1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175DC-8652-4EE7-8813-FBF025A967D1}">
  <sheetPr>
    <pageSetUpPr fitToPage="1"/>
  </sheetPr>
  <dimension ref="B2:J81"/>
  <sheetViews>
    <sheetView showGridLines="0" tabSelected="1" workbookViewId="0"/>
  </sheetViews>
  <sheetFormatPr defaultRowHeight="18.75" x14ac:dyDescent="0.4"/>
  <cols>
    <col min="1" max="3" width="2.875" customWidth="1"/>
    <col min="4" max="4" width="59.25" customWidth="1"/>
    <col min="5" max="10" width="20.75" customWidth="1"/>
  </cols>
  <sheetData>
    <row r="2" spans="2:10" ht="21" x14ac:dyDescent="0.4">
      <c r="B2" s="1"/>
      <c r="C2" s="1"/>
      <c r="D2" s="1"/>
      <c r="E2" s="1"/>
      <c r="F2" s="2"/>
      <c r="G2" s="2"/>
      <c r="H2" s="2"/>
      <c r="I2" s="3"/>
      <c r="J2" s="4" t="s">
        <v>0</v>
      </c>
    </row>
    <row r="3" spans="2:10" ht="21" x14ac:dyDescent="0.4">
      <c r="B3" s="5" t="s">
        <v>1</v>
      </c>
      <c r="C3" s="5"/>
      <c r="D3" s="5"/>
      <c r="E3" s="5"/>
      <c r="F3" s="5"/>
      <c r="G3" s="5"/>
      <c r="H3" s="5"/>
      <c r="I3" s="5"/>
      <c r="J3" s="5"/>
    </row>
    <row r="4" spans="2:10" x14ac:dyDescent="0.4">
      <c r="B4" s="6"/>
      <c r="C4" s="6"/>
      <c r="D4" s="6"/>
      <c r="E4" s="6"/>
      <c r="F4" s="6"/>
      <c r="G4" s="6"/>
      <c r="H4" s="6"/>
      <c r="I4" s="2"/>
      <c r="J4" s="2"/>
    </row>
    <row r="5" spans="2:10" ht="21" x14ac:dyDescent="0.4">
      <c r="B5" s="7" t="s">
        <v>2</v>
      </c>
      <c r="C5" s="7"/>
      <c r="D5" s="7"/>
      <c r="E5" s="7"/>
      <c r="F5" s="7"/>
      <c r="G5" s="7"/>
      <c r="H5" s="7"/>
      <c r="I5" s="7"/>
      <c r="J5" s="7"/>
    </row>
    <row r="6" spans="2:10" x14ac:dyDescent="0.4">
      <c r="B6" s="8"/>
      <c r="C6" s="8"/>
      <c r="D6" s="8"/>
      <c r="E6" s="8"/>
      <c r="F6" s="8"/>
      <c r="G6" s="8"/>
      <c r="H6" s="2"/>
      <c r="I6" s="2"/>
      <c r="J6" s="8" t="s">
        <v>3</v>
      </c>
    </row>
    <row r="7" spans="2:10" x14ac:dyDescent="0.4">
      <c r="B7" s="9" t="s">
        <v>4</v>
      </c>
      <c r="C7" s="9"/>
      <c r="D7" s="9"/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</row>
    <row r="8" spans="2:10" x14ac:dyDescent="0.4">
      <c r="B8" s="11" t="s">
        <v>11</v>
      </c>
      <c r="C8" s="11" t="s">
        <v>12</v>
      </c>
      <c r="D8" s="12" t="s">
        <v>13</v>
      </c>
      <c r="E8" s="13">
        <v>820501416</v>
      </c>
      <c r="F8" s="13"/>
      <c r="G8" s="13"/>
      <c r="H8" s="13">
        <f>E8+F8+G8</f>
        <v>820501416</v>
      </c>
      <c r="I8" s="14"/>
      <c r="J8" s="13">
        <f>H8-ABS(I8)</f>
        <v>820501416</v>
      </c>
    </row>
    <row r="9" spans="2:10" x14ac:dyDescent="0.4">
      <c r="B9" s="15"/>
      <c r="C9" s="15"/>
      <c r="D9" s="16" t="s">
        <v>14</v>
      </c>
      <c r="E9" s="17"/>
      <c r="F9" s="17"/>
      <c r="G9" s="17"/>
      <c r="H9" s="17">
        <f t="shared" ref="H9:H72" si="0">E9+F9+G9</f>
        <v>0</v>
      </c>
      <c r="I9" s="18"/>
      <c r="J9" s="17">
        <f t="shared" ref="J9:J72" si="1">H9-ABS(I9)</f>
        <v>0</v>
      </c>
    </row>
    <row r="10" spans="2:10" x14ac:dyDescent="0.4">
      <c r="B10" s="15"/>
      <c r="C10" s="15"/>
      <c r="D10" s="16" t="s">
        <v>15</v>
      </c>
      <c r="E10" s="17"/>
      <c r="F10" s="17"/>
      <c r="G10" s="17"/>
      <c r="H10" s="17">
        <f t="shared" si="0"/>
        <v>0</v>
      </c>
      <c r="I10" s="18"/>
      <c r="J10" s="17">
        <f t="shared" si="1"/>
        <v>0</v>
      </c>
    </row>
    <row r="11" spans="2:10" x14ac:dyDescent="0.4">
      <c r="B11" s="15"/>
      <c r="C11" s="15"/>
      <c r="D11" s="16" t="s">
        <v>16</v>
      </c>
      <c r="E11" s="17">
        <v>190274003</v>
      </c>
      <c r="F11" s="17"/>
      <c r="G11" s="17"/>
      <c r="H11" s="17">
        <f t="shared" si="0"/>
        <v>190274003</v>
      </c>
      <c r="I11" s="18"/>
      <c r="J11" s="17">
        <f t="shared" si="1"/>
        <v>190274003</v>
      </c>
    </row>
    <row r="12" spans="2:10" x14ac:dyDescent="0.4">
      <c r="B12" s="15"/>
      <c r="C12" s="15"/>
      <c r="D12" s="16" t="s">
        <v>17</v>
      </c>
      <c r="E12" s="17"/>
      <c r="F12" s="17"/>
      <c r="G12" s="17"/>
      <c r="H12" s="17">
        <f t="shared" si="0"/>
        <v>0</v>
      </c>
      <c r="I12" s="18"/>
      <c r="J12" s="17">
        <f t="shared" si="1"/>
        <v>0</v>
      </c>
    </row>
    <row r="13" spans="2:10" x14ac:dyDescent="0.4">
      <c r="B13" s="15"/>
      <c r="C13" s="15"/>
      <c r="D13" s="16" t="s">
        <v>18</v>
      </c>
      <c r="E13" s="17"/>
      <c r="F13" s="17"/>
      <c r="G13" s="17"/>
      <c r="H13" s="17">
        <f t="shared" si="0"/>
        <v>0</v>
      </c>
      <c r="I13" s="18"/>
      <c r="J13" s="17">
        <f t="shared" si="1"/>
        <v>0</v>
      </c>
    </row>
    <row r="14" spans="2:10" x14ac:dyDescent="0.4">
      <c r="B14" s="15"/>
      <c r="C14" s="15"/>
      <c r="D14" s="16" t="s">
        <v>19</v>
      </c>
      <c r="E14" s="17"/>
      <c r="F14" s="17"/>
      <c r="G14" s="17"/>
      <c r="H14" s="17">
        <f t="shared" si="0"/>
        <v>0</v>
      </c>
      <c r="I14" s="18"/>
      <c r="J14" s="17">
        <f t="shared" si="1"/>
        <v>0</v>
      </c>
    </row>
    <row r="15" spans="2:10" x14ac:dyDescent="0.4">
      <c r="B15" s="15"/>
      <c r="C15" s="15"/>
      <c r="D15" s="16" t="s">
        <v>20</v>
      </c>
      <c r="E15" s="17"/>
      <c r="F15" s="17"/>
      <c r="G15" s="17"/>
      <c r="H15" s="17">
        <f t="shared" si="0"/>
        <v>0</v>
      </c>
      <c r="I15" s="18"/>
      <c r="J15" s="17">
        <f t="shared" si="1"/>
        <v>0</v>
      </c>
    </row>
    <row r="16" spans="2:10" x14ac:dyDescent="0.4">
      <c r="B16" s="15"/>
      <c r="C16" s="15"/>
      <c r="D16" s="16" t="s">
        <v>21</v>
      </c>
      <c r="E16" s="17">
        <v>1151000</v>
      </c>
      <c r="F16" s="17"/>
      <c r="G16" s="17"/>
      <c r="H16" s="17">
        <f t="shared" si="0"/>
        <v>1151000</v>
      </c>
      <c r="I16" s="18"/>
      <c r="J16" s="17">
        <f t="shared" si="1"/>
        <v>1151000</v>
      </c>
    </row>
    <row r="17" spans="2:10" x14ac:dyDescent="0.4">
      <c r="B17" s="15"/>
      <c r="C17" s="15"/>
      <c r="D17" s="16" t="s">
        <v>22</v>
      </c>
      <c r="E17" s="17">
        <v>410450</v>
      </c>
      <c r="F17" s="17"/>
      <c r="G17" s="17"/>
      <c r="H17" s="17">
        <f t="shared" si="0"/>
        <v>410450</v>
      </c>
      <c r="I17" s="19"/>
      <c r="J17" s="17">
        <f t="shared" si="1"/>
        <v>410450</v>
      </c>
    </row>
    <row r="18" spans="2:10" x14ac:dyDescent="0.4">
      <c r="B18" s="15"/>
      <c r="C18" s="20"/>
      <c r="D18" s="21" t="s">
        <v>23</v>
      </c>
      <c r="E18" s="22">
        <f>+E8+E9+E10+E11+E12+E13+E14+E15+E16+E17</f>
        <v>1012336869</v>
      </c>
      <c r="F18" s="22">
        <f>+F8+F9+F10+F11+F12+F13+F14+F15+F16+F17</f>
        <v>0</v>
      </c>
      <c r="G18" s="22">
        <f>+G8+G9+G10+G11+G12+G13+G14+G15+G16+G17</f>
        <v>0</v>
      </c>
      <c r="H18" s="22">
        <f t="shared" si="0"/>
        <v>1012336869</v>
      </c>
      <c r="I18" s="23">
        <f>+I8+I9+I10+I11+I12+I13+I14+I15+I16+I17</f>
        <v>0</v>
      </c>
      <c r="J18" s="22">
        <f t="shared" si="1"/>
        <v>1012336869</v>
      </c>
    </row>
    <row r="19" spans="2:10" x14ac:dyDescent="0.4">
      <c r="B19" s="15"/>
      <c r="C19" s="11" t="s">
        <v>24</v>
      </c>
      <c r="D19" s="16" t="s">
        <v>25</v>
      </c>
      <c r="E19" s="17">
        <v>761037230</v>
      </c>
      <c r="F19" s="17"/>
      <c r="G19" s="17">
        <v>1142076</v>
      </c>
      <c r="H19" s="17">
        <f t="shared" si="0"/>
        <v>762179306</v>
      </c>
      <c r="I19" s="14"/>
      <c r="J19" s="17">
        <f t="shared" si="1"/>
        <v>762179306</v>
      </c>
    </row>
    <row r="20" spans="2:10" x14ac:dyDescent="0.4">
      <c r="B20" s="15"/>
      <c r="C20" s="15"/>
      <c r="D20" s="16" t="s">
        <v>26</v>
      </c>
      <c r="E20" s="17">
        <v>111088519</v>
      </c>
      <c r="F20" s="17"/>
      <c r="G20" s="17"/>
      <c r="H20" s="17">
        <f t="shared" si="0"/>
        <v>111088519</v>
      </c>
      <c r="I20" s="18"/>
      <c r="J20" s="17">
        <f t="shared" si="1"/>
        <v>111088519</v>
      </c>
    </row>
    <row r="21" spans="2:10" x14ac:dyDescent="0.4">
      <c r="B21" s="15"/>
      <c r="C21" s="15"/>
      <c r="D21" s="16" t="s">
        <v>27</v>
      </c>
      <c r="E21" s="17">
        <v>81468126</v>
      </c>
      <c r="F21" s="17"/>
      <c r="G21" s="17">
        <v>970260</v>
      </c>
      <c r="H21" s="17">
        <f t="shared" si="0"/>
        <v>82438386</v>
      </c>
      <c r="I21" s="18"/>
      <c r="J21" s="17">
        <f t="shared" si="1"/>
        <v>82438386</v>
      </c>
    </row>
    <row r="22" spans="2:10" x14ac:dyDescent="0.4">
      <c r="B22" s="15"/>
      <c r="C22" s="15"/>
      <c r="D22" s="16" t="s">
        <v>28</v>
      </c>
      <c r="E22" s="17"/>
      <c r="F22" s="17"/>
      <c r="G22" s="17"/>
      <c r="H22" s="17">
        <f t="shared" si="0"/>
        <v>0</v>
      </c>
      <c r="I22" s="18"/>
      <c r="J22" s="17">
        <f t="shared" si="1"/>
        <v>0</v>
      </c>
    </row>
    <row r="23" spans="2:10" x14ac:dyDescent="0.4">
      <c r="B23" s="15"/>
      <c r="C23" s="15"/>
      <c r="D23" s="16" t="s">
        <v>29</v>
      </c>
      <c r="E23" s="17"/>
      <c r="F23" s="17"/>
      <c r="G23" s="17"/>
      <c r="H23" s="17">
        <f t="shared" si="0"/>
        <v>0</v>
      </c>
      <c r="I23" s="18"/>
      <c r="J23" s="17">
        <f t="shared" si="1"/>
        <v>0</v>
      </c>
    </row>
    <row r="24" spans="2:10" x14ac:dyDescent="0.4">
      <c r="B24" s="15"/>
      <c r="C24" s="15"/>
      <c r="D24" s="16" t="s">
        <v>30</v>
      </c>
      <c r="E24" s="17">
        <v>184236</v>
      </c>
      <c r="F24" s="17"/>
      <c r="G24" s="17"/>
      <c r="H24" s="17">
        <f t="shared" si="0"/>
        <v>184236</v>
      </c>
      <c r="I24" s="18"/>
      <c r="J24" s="17">
        <f t="shared" si="1"/>
        <v>184236</v>
      </c>
    </row>
    <row r="25" spans="2:10" x14ac:dyDescent="0.4">
      <c r="B25" s="15"/>
      <c r="C25" s="15"/>
      <c r="D25" s="16" t="s">
        <v>31</v>
      </c>
      <c r="E25" s="17">
        <v>81317494</v>
      </c>
      <c r="F25" s="17"/>
      <c r="G25" s="17">
        <v>1178953</v>
      </c>
      <c r="H25" s="17">
        <f t="shared" si="0"/>
        <v>82496447</v>
      </c>
      <c r="I25" s="18"/>
      <c r="J25" s="17">
        <f t="shared" si="1"/>
        <v>82496447</v>
      </c>
    </row>
    <row r="26" spans="2:10" x14ac:dyDescent="0.4">
      <c r="B26" s="15"/>
      <c r="C26" s="15"/>
      <c r="D26" s="16" t="s">
        <v>32</v>
      </c>
      <c r="E26" s="17">
        <v>-27015998</v>
      </c>
      <c r="F26" s="17"/>
      <c r="G26" s="17"/>
      <c r="H26" s="17">
        <f t="shared" si="0"/>
        <v>-27015998</v>
      </c>
      <c r="I26" s="18"/>
      <c r="J26" s="17">
        <f t="shared" si="1"/>
        <v>-27015998</v>
      </c>
    </row>
    <row r="27" spans="2:10" x14ac:dyDescent="0.4">
      <c r="B27" s="15"/>
      <c r="C27" s="15"/>
      <c r="D27" s="16" t="s">
        <v>33</v>
      </c>
      <c r="E27" s="17"/>
      <c r="F27" s="17"/>
      <c r="G27" s="17"/>
      <c r="H27" s="17">
        <f t="shared" si="0"/>
        <v>0</v>
      </c>
      <c r="I27" s="18"/>
      <c r="J27" s="17">
        <f t="shared" si="1"/>
        <v>0</v>
      </c>
    </row>
    <row r="28" spans="2:10" x14ac:dyDescent="0.4">
      <c r="B28" s="15"/>
      <c r="C28" s="15"/>
      <c r="D28" s="16" t="s">
        <v>34</v>
      </c>
      <c r="E28" s="17"/>
      <c r="F28" s="17"/>
      <c r="G28" s="17"/>
      <c r="H28" s="17">
        <f t="shared" si="0"/>
        <v>0</v>
      </c>
      <c r="I28" s="18"/>
      <c r="J28" s="17">
        <f t="shared" si="1"/>
        <v>0</v>
      </c>
    </row>
    <row r="29" spans="2:10" x14ac:dyDescent="0.4">
      <c r="B29" s="15"/>
      <c r="C29" s="15"/>
      <c r="D29" s="16" t="s">
        <v>35</v>
      </c>
      <c r="E29" s="17"/>
      <c r="F29" s="17"/>
      <c r="G29" s="17"/>
      <c r="H29" s="17">
        <f t="shared" si="0"/>
        <v>0</v>
      </c>
      <c r="I29" s="19"/>
      <c r="J29" s="17">
        <f t="shared" si="1"/>
        <v>0</v>
      </c>
    </row>
    <row r="30" spans="2:10" x14ac:dyDescent="0.4">
      <c r="B30" s="15"/>
      <c r="C30" s="20"/>
      <c r="D30" s="21" t="s">
        <v>36</v>
      </c>
      <c r="E30" s="22">
        <f>+E19+E20+E21+E22+E23+E24+E25+E26+E27+E28+E29</f>
        <v>1008079607</v>
      </c>
      <c r="F30" s="22">
        <f>+F19+F20+F21+F22+F23+F24+F25+F26+F27+F28+F29</f>
        <v>0</v>
      </c>
      <c r="G30" s="22">
        <f>+G19+G20+G21+G22+G23+G24+G25+G26+G27+G28+G29</f>
        <v>3291289</v>
      </c>
      <c r="H30" s="22">
        <f t="shared" si="0"/>
        <v>1011370896</v>
      </c>
      <c r="I30" s="23">
        <f>+I19+I20+I21+I22+I23+I24+I25+I26+I27+I28+I29</f>
        <v>0</v>
      </c>
      <c r="J30" s="22">
        <f t="shared" si="1"/>
        <v>1011370896</v>
      </c>
    </row>
    <row r="31" spans="2:10" x14ac:dyDescent="0.4">
      <c r="B31" s="20"/>
      <c r="C31" s="24" t="s">
        <v>37</v>
      </c>
      <c r="D31" s="25"/>
      <c r="E31" s="26">
        <f xml:space="preserve"> +E18 - E30</f>
        <v>4257262</v>
      </c>
      <c r="F31" s="26">
        <f xml:space="preserve"> +F18 - F30</f>
        <v>0</v>
      </c>
      <c r="G31" s="26">
        <f xml:space="preserve"> +G18 - G30</f>
        <v>-3291289</v>
      </c>
      <c r="H31" s="26">
        <f t="shared" si="0"/>
        <v>965973</v>
      </c>
      <c r="I31" s="23">
        <f xml:space="preserve"> +I18 - I30</f>
        <v>0</v>
      </c>
      <c r="J31" s="26">
        <f>J18-J30</f>
        <v>965973</v>
      </c>
    </row>
    <row r="32" spans="2:10" x14ac:dyDescent="0.4">
      <c r="B32" s="11" t="s">
        <v>38</v>
      </c>
      <c r="C32" s="11" t="s">
        <v>12</v>
      </c>
      <c r="D32" s="16" t="s">
        <v>39</v>
      </c>
      <c r="E32" s="17">
        <v>535000</v>
      </c>
      <c r="F32" s="17"/>
      <c r="G32" s="17"/>
      <c r="H32" s="17">
        <f t="shared" si="0"/>
        <v>535000</v>
      </c>
      <c r="I32" s="14"/>
      <c r="J32" s="17">
        <f t="shared" si="1"/>
        <v>535000</v>
      </c>
    </row>
    <row r="33" spans="2:10" x14ac:dyDescent="0.4">
      <c r="B33" s="15"/>
      <c r="C33" s="15"/>
      <c r="D33" s="16" t="s">
        <v>40</v>
      </c>
      <c r="E33" s="17">
        <v>7074</v>
      </c>
      <c r="F33" s="17"/>
      <c r="G33" s="17">
        <v>6</v>
      </c>
      <c r="H33" s="17">
        <f t="shared" si="0"/>
        <v>7080</v>
      </c>
      <c r="I33" s="18"/>
      <c r="J33" s="17">
        <f t="shared" si="1"/>
        <v>7080</v>
      </c>
    </row>
    <row r="34" spans="2:10" x14ac:dyDescent="0.4">
      <c r="B34" s="15"/>
      <c r="C34" s="15"/>
      <c r="D34" s="16" t="s">
        <v>41</v>
      </c>
      <c r="E34" s="17"/>
      <c r="F34" s="17"/>
      <c r="G34" s="17"/>
      <c r="H34" s="17">
        <f t="shared" si="0"/>
        <v>0</v>
      </c>
      <c r="I34" s="18"/>
      <c r="J34" s="17">
        <f t="shared" si="1"/>
        <v>0</v>
      </c>
    </row>
    <row r="35" spans="2:10" x14ac:dyDescent="0.4">
      <c r="B35" s="15"/>
      <c r="C35" s="15"/>
      <c r="D35" s="16" t="s">
        <v>42</v>
      </c>
      <c r="E35" s="17"/>
      <c r="F35" s="17"/>
      <c r="G35" s="17"/>
      <c r="H35" s="17">
        <f t="shared" si="0"/>
        <v>0</v>
      </c>
      <c r="I35" s="18"/>
      <c r="J35" s="17">
        <f t="shared" si="1"/>
        <v>0</v>
      </c>
    </row>
    <row r="36" spans="2:10" x14ac:dyDescent="0.4">
      <c r="B36" s="15"/>
      <c r="C36" s="15"/>
      <c r="D36" s="16" t="s">
        <v>43</v>
      </c>
      <c r="E36" s="17"/>
      <c r="F36" s="17"/>
      <c r="G36" s="17"/>
      <c r="H36" s="17">
        <f t="shared" si="0"/>
        <v>0</v>
      </c>
      <c r="I36" s="18"/>
      <c r="J36" s="17">
        <f t="shared" si="1"/>
        <v>0</v>
      </c>
    </row>
    <row r="37" spans="2:10" x14ac:dyDescent="0.4">
      <c r="B37" s="15"/>
      <c r="C37" s="15"/>
      <c r="D37" s="16" t="s">
        <v>44</v>
      </c>
      <c r="E37" s="17"/>
      <c r="F37" s="17"/>
      <c r="G37" s="17"/>
      <c r="H37" s="17">
        <f t="shared" si="0"/>
        <v>0</v>
      </c>
      <c r="I37" s="18"/>
      <c r="J37" s="17">
        <f t="shared" si="1"/>
        <v>0</v>
      </c>
    </row>
    <row r="38" spans="2:10" x14ac:dyDescent="0.4">
      <c r="B38" s="15"/>
      <c r="C38" s="15"/>
      <c r="D38" s="16" t="s">
        <v>45</v>
      </c>
      <c r="E38" s="17"/>
      <c r="F38" s="17"/>
      <c r="G38" s="17"/>
      <c r="H38" s="17">
        <f t="shared" si="0"/>
        <v>0</v>
      </c>
      <c r="I38" s="18"/>
      <c r="J38" s="17">
        <f t="shared" si="1"/>
        <v>0</v>
      </c>
    </row>
    <row r="39" spans="2:10" x14ac:dyDescent="0.4">
      <c r="B39" s="15"/>
      <c r="C39" s="15"/>
      <c r="D39" s="16" t="s">
        <v>46</v>
      </c>
      <c r="E39" s="17"/>
      <c r="F39" s="17"/>
      <c r="G39" s="17"/>
      <c r="H39" s="17">
        <f t="shared" si="0"/>
        <v>0</v>
      </c>
      <c r="I39" s="18"/>
      <c r="J39" s="17">
        <f t="shared" si="1"/>
        <v>0</v>
      </c>
    </row>
    <row r="40" spans="2:10" x14ac:dyDescent="0.4">
      <c r="B40" s="15"/>
      <c r="C40" s="15"/>
      <c r="D40" s="16" t="s">
        <v>47</v>
      </c>
      <c r="E40" s="17">
        <v>7890046</v>
      </c>
      <c r="F40" s="17"/>
      <c r="G40" s="17">
        <v>2892000</v>
      </c>
      <c r="H40" s="17">
        <f t="shared" si="0"/>
        <v>10782046</v>
      </c>
      <c r="I40" s="19"/>
      <c r="J40" s="17">
        <f t="shared" si="1"/>
        <v>10782046</v>
      </c>
    </row>
    <row r="41" spans="2:10" x14ac:dyDescent="0.4">
      <c r="B41" s="15"/>
      <c r="C41" s="20"/>
      <c r="D41" s="21" t="s">
        <v>48</v>
      </c>
      <c r="E41" s="22">
        <f>+E32+E33+E34+E35+E36+E37+E38+E39+E40</f>
        <v>8432120</v>
      </c>
      <c r="F41" s="22">
        <f>+F32+F33+F34+F35+F36+F37+F38+F39+F40</f>
        <v>0</v>
      </c>
      <c r="G41" s="22">
        <f>+G32+G33+G34+G35+G36+G37+G38+G39+G40</f>
        <v>2892006</v>
      </c>
      <c r="H41" s="22">
        <f t="shared" si="0"/>
        <v>11324126</v>
      </c>
      <c r="I41" s="23">
        <f>+I32+I33+I34+I35+I36+I37+I38+I39+I40</f>
        <v>0</v>
      </c>
      <c r="J41" s="22">
        <f t="shared" si="1"/>
        <v>11324126</v>
      </c>
    </row>
    <row r="42" spans="2:10" x14ac:dyDescent="0.4">
      <c r="B42" s="15"/>
      <c r="C42" s="11" t="s">
        <v>24</v>
      </c>
      <c r="D42" s="16" t="s">
        <v>49</v>
      </c>
      <c r="E42" s="17">
        <v>6275808</v>
      </c>
      <c r="F42" s="17"/>
      <c r="G42" s="17"/>
      <c r="H42" s="17">
        <f t="shared" si="0"/>
        <v>6275808</v>
      </c>
      <c r="I42" s="14"/>
      <c r="J42" s="17">
        <f t="shared" si="1"/>
        <v>6275808</v>
      </c>
    </row>
    <row r="43" spans="2:10" x14ac:dyDescent="0.4">
      <c r="B43" s="15"/>
      <c r="C43" s="15"/>
      <c r="D43" s="16" t="s">
        <v>50</v>
      </c>
      <c r="E43" s="17"/>
      <c r="F43" s="17"/>
      <c r="G43" s="17"/>
      <c r="H43" s="17">
        <f t="shared" si="0"/>
        <v>0</v>
      </c>
      <c r="I43" s="18"/>
      <c r="J43" s="17">
        <f t="shared" si="1"/>
        <v>0</v>
      </c>
    </row>
    <row r="44" spans="2:10" x14ac:dyDescent="0.4">
      <c r="B44" s="15"/>
      <c r="C44" s="15"/>
      <c r="D44" s="16" t="s">
        <v>51</v>
      </c>
      <c r="E44" s="17"/>
      <c r="F44" s="17"/>
      <c r="G44" s="17"/>
      <c r="H44" s="17">
        <f t="shared" si="0"/>
        <v>0</v>
      </c>
      <c r="I44" s="18"/>
      <c r="J44" s="17">
        <f t="shared" si="1"/>
        <v>0</v>
      </c>
    </row>
    <row r="45" spans="2:10" x14ac:dyDescent="0.4">
      <c r="B45" s="15"/>
      <c r="C45" s="15"/>
      <c r="D45" s="16" t="s">
        <v>52</v>
      </c>
      <c r="E45" s="17"/>
      <c r="F45" s="17"/>
      <c r="G45" s="17"/>
      <c r="H45" s="17">
        <f t="shared" si="0"/>
        <v>0</v>
      </c>
      <c r="I45" s="18"/>
      <c r="J45" s="17">
        <f t="shared" si="1"/>
        <v>0</v>
      </c>
    </row>
    <row r="46" spans="2:10" x14ac:dyDescent="0.4">
      <c r="B46" s="15"/>
      <c r="C46" s="15"/>
      <c r="D46" s="16" t="s">
        <v>53</v>
      </c>
      <c r="E46" s="17"/>
      <c r="F46" s="17"/>
      <c r="G46" s="17"/>
      <c r="H46" s="17">
        <f t="shared" si="0"/>
        <v>0</v>
      </c>
      <c r="I46" s="18"/>
      <c r="J46" s="17">
        <f t="shared" si="1"/>
        <v>0</v>
      </c>
    </row>
    <row r="47" spans="2:10" x14ac:dyDescent="0.4">
      <c r="B47" s="15"/>
      <c r="C47" s="15"/>
      <c r="D47" s="16" t="s">
        <v>54</v>
      </c>
      <c r="E47" s="17"/>
      <c r="F47" s="17"/>
      <c r="G47" s="17"/>
      <c r="H47" s="17">
        <f t="shared" si="0"/>
        <v>0</v>
      </c>
      <c r="I47" s="18"/>
      <c r="J47" s="17">
        <f t="shared" si="1"/>
        <v>0</v>
      </c>
    </row>
    <row r="48" spans="2:10" x14ac:dyDescent="0.4">
      <c r="B48" s="15"/>
      <c r="C48" s="15"/>
      <c r="D48" s="16" t="s">
        <v>55</v>
      </c>
      <c r="E48" s="17"/>
      <c r="F48" s="17"/>
      <c r="G48" s="17"/>
      <c r="H48" s="17">
        <f t="shared" si="0"/>
        <v>0</v>
      </c>
      <c r="I48" s="18"/>
      <c r="J48" s="17">
        <f t="shared" si="1"/>
        <v>0</v>
      </c>
    </row>
    <row r="49" spans="2:10" x14ac:dyDescent="0.4">
      <c r="B49" s="15"/>
      <c r="C49" s="15"/>
      <c r="D49" s="16" t="s">
        <v>56</v>
      </c>
      <c r="E49" s="17"/>
      <c r="F49" s="17"/>
      <c r="G49" s="17"/>
      <c r="H49" s="17">
        <f t="shared" si="0"/>
        <v>0</v>
      </c>
      <c r="I49" s="19"/>
      <c r="J49" s="17">
        <f t="shared" si="1"/>
        <v>0</v>
      </c>
    </row>
    <row r="50" spans="2:10" x14ac:dyDescent="0.4">
      <c r="B50" s="15"/>
      <c r="C50" s="20"/>
      <c r="D50" s="21" t="s">
        <v>57</v>
      </c>
      <c r="E50" s="22">
        <f>+E42+E43+E44+E45+E46+E47+E48+E49</f>
        <v>6275808</v>
      </c>
      <c r="F50" s="22">
        <f>+F42+F43+F44+F45+F46+F47+F48+F49</f>
        <v>0</v>
      </c>
      <c r="G50" s="22">
        <f>+G42+G43+G44+G45+G46+G47+G48+G49</f>
        <v>0</v>
      </c>
      <c r="H50" s="22">
        <f t="shared" si="0"/>
        <v>6275808</v>
      </c>
      <c r="I50" s="23">
        <f>+I42+I43+I44+I45+I46+I47+I48+I49</f>
        <v>0</v>
      </c>
      <c r="J50" s="22">
        <f t="shared" si="1"/>
        <v>6275808</v>
      </c>
    </row>
    <row r="51" spans="2:10" x14ac:dyDescent="0.4">
      <c r="B51" s="20"/>
      <c r="C51" s="24" t="s">
        <v>58</v>
      </c>
      <c r="D51" s="27"/>
      <c r="E51" s="28">
        <f xml:space="preserve"> +E41 - E50</f>
        <v>2156312</v>
      </c>
      <c r="F51" s="28">
        <f xml:space="preserve"> +F41 - F50</f>
        <v>0</v>
      </c>
      <c r="G51" s="28">
        <f xml:space="preserve"> +G41 - G50</f>
        <v>2892006</v>
      </c>
      <c r="H51" s="28">
        <f t="shared" si="0"/>
        <v>5048318</v>
      </c>
      <c r="I51" s="23">
        <f xml:space="preserve"> +I41 - I50</f>
        <v>0</v>
      </c>
      <c r="J51" s="28">
        <f>J41-J50</f>
        <v>5048318</v>
      </c>
    </row>
    <row r="52" spans="2:10" x14ac:dyDescent="0.4">
      <c r="B52" s="24" t="s">
        <v>59</v>
      </c>
      <c r="C52" s="29"/>
      <c r="D52" s="25"/>
      <c r="E52" s="26">
        <f xml:space="preserve"> +E31 +E51</f>
        <v>6413574</v>
      </c>
      <c r="F52" s="26">
        <f xml:space="preserve"> +F31 +F51</f>
        <v>0</v>
      </c>
      <c r="G52" s="26">
        <f xml:space="preserve"> +G31 +G51</f>
        <v>-399283</v>
      </c>
      <c r="H52" s="26">
        <f t="shared" si="0"/>
        <v>6014291</v>
      </c>
      <c r="I52" s="23">
        <f xml:space="preserve"> +I31 +I51</f>
        <v>0</v>
      </c>
      <c r="J52" s="26">
        <f>J31+J51</f>
        <v>6014291</v>
      </c>
    </row>
    <row r="53" spans="2:10" x14ac:dyDescent="0.4">
      <c r="B53" s="11" t="s">
        <v>60</v>
      </c>
      <c r="C53" s="11" t="s">
        <v>12</v>
      </c>
      <c r="D53" s="16" t="s">
        <v>61</v>
      </c>
      <c r="E53" s="17">
        <v>12732000</v>
      </c>
      <c r="F53" s="17"/>
      <c r="G53" s="17"/>
      <c r="H53" s="17">
        <f t="shared" si="0"/>
        <v>12732000</v>
      </c>
      <c r="I53" s="14"/>
      <c r="J53" s="17">
        <f t="shared" si="1"/>
        <v>12732000</v>
      </c>
    </row>
    <row r="54" spans="2:10" x14ac:dyDescent="0.4">
      <c r="B54" s="15"/>
      <c r="C54" s="15"/>
      <c r="D54" s="16" t="s">
        <v>62</v>
      </c>
      <c r="E54" s="17"/>
      <c r="F54" s="17"/>
      <c r="G54" s="17"/>
      <c r="H54" s="17">
        <f t="shared" si="0"/>
        <v>0</v>
      </c>
      <c r="I54" s="18"/>
      <c r="J54" s="17">
        <f t="shared" si="1"/>
        <v>0</v>
      </c>
    </row>
    <row r="55" spans="2:10" x14ac:dyDescent="0.4">
      <c r="B55" s="15"/>
      <c r="C55" s="15"/>
      <c r="D55" s="16" t="s">
        <v>63</v>
      </c>
      <c r="E55" s="17"/>
      <c r="F55" s="17"/>
      <c r="G55" s="17"/>
      <c r="H55" s="17">
        <f t="shared" si="0"/>
        <v>0</v>
      </c>
      <c r="I55" s="18"/>
      <c r="J55" s="17">
        <f t="shared" si="1"/>
        <v>0</v>
      </c>
    </row>
    <row r="56" spans="2:10" x14ac:dyDescent="0.4">
      <c r="B56" s="15"/>
      <c r="C56" s="15"/>
      <c r="D56" s="16" t="s">
        <v>64</v>
      </c>
      <c r="E56" s="17"/>
      <c r="F56" s="17"/>
      <c r="G56" s="17"/>
      <c r="H56" s="17">
        <f t="shared" si="0"/>
        <v>0</v>
      </c>
      <c r="I56" s="18"/>
      <c r="J56" s="17">
        <f t="shared" si="1"/>
        <v>0</v>
      </c>
    </row>
    <row r="57" spans="2:10" x14ac:dyDescent="0.4">
      <c r="B57" s="15"/>
      <c r="C57" s="15"/>
      <c r="D57" s="16" t="s">
        <v>65</v>
      </c>
      <c r="E57" s="17"/>
      <c r="F57" s="17"/>
      <c r="G57" s="17"/>
      <c r="H57" s="17">
        <f t="shared" si="0"/>
        <v>0</v>
      </c>
      <c r="I57" s="18"/>
      <c r="J57" s="17">
        <f t="shared" si="1"/>
        <v>0</v>
      </c>
    </row>
    <row r="58" spans="2:10" x14ac:dyDescent="0.4">
      <c r="B58" s="15"/>
      <c r="C58" s="15"/>
      <c r="D58" s="16" t="s">
        <v>66</v>
      </c>
      <c r="E58" s="17"/>
      <c r="F58" s="17"/>
      <c r="G58" s="17"/>
      <c r="H58" s="17">
        <f t="shared" si="0"/>
        <v>0</v>
      </c>
      <c r="I58" s="18">
        <v>500000</v>
      </c>
      <c r="J58" s="17">
        <f t="shared" si="1"/>
        <v>-500000</v>
      </c>
    </row>
    <row r="59" spans="2:10" x14ac:dyDescent="0.4">
      <c r="B59" s="15"/>
      <c r="C59" s="15"/>
      <c r="D59" s="16" t="s">
        <v>67</v>
      </c>
      <c r="E59" s="17"/>
      <c r="F59" s="17"/>
      <c r="G59" s="17"/>
      <c r="H59" s="17">
        <f t="shared" si="0"/>
        <v>0</v>
      </c>
      <c r="I59" s="18"/>
      <c r="J59" s="17">
        <f t="shared" si="1"/>
        <v>0</v>
      </c>
    </row>
    <row r="60" spans="2:10" x14ac:dyDescent="0.4">
      <c r="B60" s="15"/>
      <c r="C60" s="15"/>
      <c r="D60" s="16" t="s">
        <v>68</v>
      </c>
      <c r="E60" s="17">
        <v>5900</v>
      </c>
      <c r="F60" s="17"/>
      <c r="G60" s="17"/>
      <c r="H60" s="17">
        <f t="shared" si="0"/>
        <v>5900</v>
      </c>
      <c r="I60" s="18"/>
      <c r="J60" s="17">
        <f t="shared" si="1"/>
        <v>5900</v>
      </c>
    </row>
    <row r="61" spans="2:10" x14ac:dyDescent="0.4">
      <c r="B61" s="15"/>
      <c r="C61" s="15"/>
      <c r="D61" s="16" t="s">
        <v>69</v>
      </c>
      <c r="E61" s="17"/>
      <c r="F61" s="17"/>
      <c r="G61" s="17"/>
      <c r="H61" s="17">
        <f t="shared" si="0"/>
        <v>0</v>
      </c>
      <c r="I61" s="19"/>
      <c r="J61" s="17">
        <f t="shared" si="1"/>
        <v>0</v>
      </c>
    </row>
    <row r="62" spans="2:10" x14ac:dyDescent="0.4">
      <c r="B62" s="15"/>
      <c r="C62" s="20"/>
      <c r="D62" s="21" t="s">
        <v>70</v>
      </c>
      <c r="E62" s="22">
        <f>+E53+E54+E55+E56+E57+E58+E59+E60+E61</f>
        <v>12737900</v>
      </c>
      <c r="F62" s="22">
        <f>+F53+F54+F55+F56+F57+F58+F59+F60+F61</f>
        <v>0</v>
      </c>
      <c r="G62" s="22">
        <f>+G53+G54+G55+G56+G57+G58+G59+G60+G61</f>
        <v>0</v>
      </c>
      <c r="H62" s="22">
        <f t="shared" si="0"/>
        <v>12737900</v>
      </c>
      <c r="I62" s="23">
        <f>+I53+I54+I55+I56+I57+I58+I59+I60+I61</f>
        <v>500000</v>
      </c>
      <c r="J62" s="22">
        <f t="shared" si="1"/>
        <v>12237900</v>
      </c>
    </row>
    <row r="63" spans="2:10" x14ac:dyDescent="0.4">
      <c r="B63" s="15"/>
      <c r="C63" s="11" t="s">
        <v>24</v>
      </c>
      <c r="D63" s="16" t="s">
        <v>71</v>
      </c>
      <c r="E63" s="17"/>
      <c r="F63" s="17"/>
      <c r="G63" s="17"/>
      <c r="H63" s="17">
        <f t="shared" si="0"/>
        <v>0</v>
      </c>
      <c r="I63" s="14"/>
      <c r="J63" s="17">
        <f t="shared" si="1"/>
        <v>0</v>
      </c>
    </row>
    <row r="64" spans="2:10" x14ac:dyDescent="0.4">
      <c r="B64" s="15"/>
      <c r="C64" s="15"/>
      <c r="D64" s="16" t="s">
        <v>72</v>
      </c>
      <c r="E64" s="17"/>
      <c r="F64" s="17"/>
      <c r="G64" s="17"/>
      <c r="H64" s="17">
        <f t="shared" si="0"/>
        <v>0</v>
      </c>
      <c r="I64" s="18"/>
      <c r="J64" s="17">
        <f t="shared" si="1"/>
        <v>0</v>
      </c>
    </row>
    <row r="65" spans="2:10" x14ac:dyDescent="0.4">
      <c r="B65" s="15"/>
      <c r="C65" s="15"/>
      <c r="D65" s="16" t="s">
        <v>73</v>
      </c>
      <c r="E65" s="17">
        <v>14</v>
      </c>
      <c r="F65" s="17"/>
      <c r="G65" s="17"/>
      <c r="H65" s="17">
        <f t="shared" si="0"/>
        <v>14</v>
      </c>
      <c r="I65" s="18"/>
      <c r="J65" s="17">
        <f t="shared" si="1"/>
        <v>14</v>
      </c>
    </row>
    <row r="66" spans="2:10" x14ac:dyDescent="0.4">
      <c r="B66" s="15"/>
      <c r="C66" s="15"/>
      <c r="D66" s="16" t="s">
        <v>74</v>
      </c>
      <c r="E66" s="17"/>
      <c r="F66" s="17"/>
      <c r="G66" s="17"/>
      <c r="H66" s="17">
        <f t="shared" si="0"/>
        <v>0</v>
      </c>
      <c r="I66" s="18"/>
      <c r="J66" s="17">
        <f t="shared" si="1"/>
        <v>0</v>
      </c>
    </row>
    <row r="67" spans="2:10" x14ac:dyDescent="0.4">
      <c r="B67" s="15"/>
      <c r="C67" s="15"/>
      <c r="D67" s="16" t="s">
        <v>75</v>
      </c>
      <c r="E67" s="17">
        <v>11427560</v>
      </c>
      <c r="F67" s="17"/>
      <c r="G67" s="17"/>
      <c r="H67" s="17">
        <f t="shared" si="0"/>
        <v>11427560</v>
      </c>
      <c r="I67" s="18"/>
      <c r="J67" s="17">
        <f t="shared" si="1"/>
        <v>11427560</v>
      </c>
    </row>
    <row r="68" spans="2:10" x14ac:dyDescent="0.4">
      <c r="B68" s="15"/>
      <c r="C68" s="15"/>
      <c r="D68" s="16" t="s">
        <v>76</v>
      </c>
      <c r="E68" s="17"/>
      <c r="F68" s="17"/>
      <c r="G68" s="17"/>
      <c r="H68" s="17">
        <f t="shared" si="0"/>
        <v>0</v>
      </c>
      <c r="I68" s="18"/>
      <c r="J68" s="17">
        <f t="shared" si="1"/>
        <v>0</v>
      </c>
    </row>
    <row r="69" spans="2:10" x14ac:dyDescent="0.4">
      <c r="B69" s="15"/>
      <c r="C69" s="15"/>
      <c r="D69" s="16" t="s">
        <v>77</v>
      </c>
      <c r="E69" s="17"/>
      <c r="F69" s="17"/>
      <c r="G69" s="17"/>
      <c r="H69" s="17">
        <f t="shared" si="0"/>
        <v>0</v>
      </c>
      <c r="I69" s="18">
        <v>500000</v>
      </c>
      <c r="J69" s="17">
        <f t="shared" si="1"/>
        <v>-500000</v>
      </c>
    </row>
    <row r="70" spans="2:10" x14ac:dyDescent="0.4">
      <c r="B70" s="15"/>
      <c r="C70" s="15"/>
      <c r="D70" s="16" t="s">
        <v>78</v>
      </c>
      <c r="E70" s="17"/>
      <c r="F70" s="17"/>
      <c r="G70" s="17"/>
      <c r="H70" s="17">
        <f t="shared" si="0"/>
        <v>0</v>
      </c>
      <c r="I70" s="18"/>
      <c r="J70" s="17">
        <f t="shared" si="1"/>
        <v>0</v>
      </c>
    </row>
    <row r="71" spans="2:10" x14ac:dyDescent="0.4">
      <c r="B71" s="15"/>
      <c r="C71" s="15"/>
      <c r="D71" s="16" t="s">
        <v>79</v>
      </c>
      <c r="E71" s="17">
        <v>5900</v>
      </c>
      <c r="F71" s="17"/>
      <c r="G71" s="17"/>
      <c r="H71" s="17">
        <f t="shared" si="0"/>
        <v>5900</v>
      </c>
      <c r="I71" s="18"/>
      <c r="J71" s="17">
        <f t="shared" si="1"/>
        <v>5900</v>
      </c>
    </row>
    <row r="72" spans="2:10" x14ac:dyDescent="0.4">
      <c r="B72" s="15"/>
      <c r="C72" s="15"/>
      <c r="D72" s="16" t="s">
        <v>80</v>
      </c>
      <c r="E72" s="17"/>
      <c r="F72" s="17"/>
      <c r="G72" s="17"/>
      <c r="H72" s="17">
        <f t="shared" si="0"/>
        <v>0</v>
      </c>
      <c r="I72" s="19"/>
      <c r="J72" s="17">
        <f t="shared" si="1"/>
        <v>0</v>
      </c>
    </row>
    <row r="73" spans="2:10" x14ac:dyDescent="0.4">
      <c r="B73" s="15"/>
      <c r="C73" s="20"/>
      <c r="D73" s="21" t="s">
        <v>81</v>
      </c>
      <c r="E73" s="22">
        <f>+E63+E64+E65+E66+E67+E68+E69+E70+E71+E72</f>
        <v>11433474</v>
      </c>
      <c r="F73" s="22">
        <f>+F63+F64+F65+F66+F67+F68+F69+F70+F71+F72</f>
        <v>0</v>
      </c>
      <c r="G73" s="22">
        <f>+G63+G64+G65+G66+G67+G68+G69+G70+G71+G72</f>
        <v>0</v>
      </c>
      <c r="H73" s="22">
        <f t="shared" ref="H73:H81" si="2">E73+F73+G73</f>
        <v>11433474</v>
      </c>
      <c r="I73" s="23">
        <f>+I63+I64+I65+I66+I67+I68+I69+I70+I71+I72</f>
        <v>500000</v>
      </c>
      <c r="J73" s="22">
        <f t="shared" ref="J73:J80" si="3">H73-ABS(I73)</f>
        <v>10933474</v>
      </c>
    </row>
    <row r="74" spans="2:10" x14ac:dyDescent="0.4">
      <c r="B74" s="20"/>
      <c r="C74" s="30" t="s">
        <v>82</v>
      </c>
      <c r="D74" s="31"/>
      <c r="E74" s="32">
        <f xml:space="preserve"> +E62 - E73</f>
        <v>1304426</v>
      </c>
      <c r="F74" s="32">
        <f xml:space="preserve"> +F62 - F73</f>
        <v>0</v>
      </c>
      <c r="G74" s="32">
        <f xml:space="preserve"> +G62 - G73</f>
        <v>0</v>
      </c>
      <c r="H74" s="32">
        <f t="shared" si="2"/>
        <v>1304426</v>
      </c>
      <c r="I74" s="23">
        <f xml:space="preserve"> +I62 - I73</f>
        <v>0</v>
      </c>
      <c r="J74" s="32">
        <f>J62-J73</f>
        <v>1304426</v>
      </c>
    </row>
    <row r="75" spans="2:10" x14ac:dyDescent="0.4">
      <c r="B75" s="24" t="s">
        <v>83</v>
      </c>
      <c r="C75" s="33"/>
      <c r="D75" s="34"/>
      <c r="E75" s="35">
        <f xml:space="preserve"> +E52 +E74</f>
        <v>7718000</v>
      </c>
      <c r="F75" s="35">
        <f xml:space="preserve"> +F52 +F74</f>
        <v>0</v>
      </c>
      <c r="G75" s="35">
        <f xml:space="preserve"> +G52 +G74</f>
        <v>-399283</v>
      </c>
      <c r="H75" s="35">
        <f t="shared" si="2"/>
        <v>7318717</v>
      </c>
      <c r="I75" s="23">
        <f xml:space="preserve"> +I52 +I74</f>
        <v>0</v>
      </c>
      <c r="J75" s="35">
        <f>J52+J74</f>
        <v>7318717</v>
      </c>
    </row>
    <row r="76" spans="2:10" x14ac:dyDescent="0.4">
      <c r="B76" s="36" t="s">
        <v>84</v>
      </c>
      <c r="C76" s="33" t="s">
        <v>85</v>
      </c>
      <c r="D76" s="34"/>
      <c r="E76" s="35">
        <v>247073193</v>
      </c>
      <c r="F76" s="35"/>
      <c r="G76" s="35">
        <v>43964351</v>
      </c>
      <c r="H76" s="35">
        <f t="shared" si="2"/>
        <v>291037544</v>
      </c>
      <c r="I76" s="23"/>
      <c r="J76" s="35">
        <f t="shared" si="3"/>
        <v>291037544</v>
      </c>
    </row>
    <row r="77" spans="2:10" x14ac:dyDescent="0.4">
      <c r="B77" s="37"/>
      <c r="C77" s="33" t="s">
        <v>86</v>
      </c>
      <c r="D77" s="34"/>
      <c r="E77" s="35">
        <f xml:space="preserve"> +E75 +E76</f>
        <v>254791193</v>
      </c>
      <c r="F77" s="35">
        <f xml:space="preserve"> +F75 +F76</f>
        <v>0</v>
      </c>
      <c r="G77" s="35">
        <f xml:space="preserve"> +G75 +G76</f>
        <v>43565068</v>
      </c>
      <c r="H77" s="35">
        <f t="shared" si="2"/>
        <v>298356261</v>
      </c>
      <c r="I77" s="23">
        <f xml:space="preserve"> +I75 +I76</f>
        <v>0</v>
      </c>
      <c r="J77" s="35">
        <f>J75+J76</f>
        <v>298356261</v>
      </c>
    </row>
    <row r="78" spans="2:10" x14ac:dyDescent="0.4">
      <c r="B78" s="37"/>
      <c r="C78" s="33" t="s">
        <v>87</v>
      </c>
      <c r="D78" s="34"/>
      <c r="E78" s="35"/>
      <c r="F78" s="35"/>
      <c r="G78" s="35"/>
      <c r="H78" s="35">
        <f t="shared" si="2"/>
        <v>0</v>
      </c>
      <c r="I78" s="23"/>
      <c r="J78" s="35">
        <f t="shared" si="3"/>
        <v>0</v>
      </c>
    </row>
    <row r="79" spans="2:10" x14ac:dyDescent="0.4">
      <c r="B79" s="37"/>
      <c r="C79" s="33" t="s">
        <v>88</v>
      </c>
      <c r="D79" s="34"/>
      <c r="E79" s="35"/>
      <c r="F79" s="35"/>
      <c r="G79" s="35"/>
      <c r="H79" s="35">
        <f t="shared" si="2"/>
        <v>0</v>
      </c>
      <c r="I79" s="23"/>
      <c r="J79" s="35">
        <f t="shared" si="3"/>
        <v>0</v>
      </c>
    </row>
    <row r="80" spans="2:10" x14ac:dyDescent="0.4">
      <c r="B80" s="37"/>
      <c r="C80" s="33" t="s">
        <v>89</v>
      </c>
      <c r="D80" s="34"/>
      <c r="E80" s="35">
        <v>1002</v>
      </c>
      <c r="F80" s="35"/>
      <c r="G80" s="35"/>
      <c r="H80" s="35">
        <f t="shared" si="2"/>
        <v>1002</v>
      </c>
      <c r="I80" s="23"/>
      <c r="J80" s="35">
        <f t="shared" si="3"/>
        <v>1002</v>
      </c>
    </row>
    <row r="81" spans="2:10" x14ac:dyDescent="0.4">
      <c r="B81" s="38"/>
      <c r="C81" s="33" t="s">
        <v>90</v>
      </c>
      <c r="D81" s="34"/>
      <c r="E81" s="35">
        <f xml:space="preserve"> +E77 +E78 +E79 - E80</f>
        <v>254790191</v>
      </c>
      <c r="F81" s="35">
        <f xml:space="preserve"> +F77 +F78 +F79 - F80</f>
        <v>0</v>
      </c>
      <c r="G81" s="35">
        <f xml:space="preserve"> +G77 +G78 +G79 - G80</f>
        <v>43565068</v>
      </c>
      <c r="H81" s="35">
        <f t="shared" si="2"/>
        <v>298355259</v>
      </c>
      <c r="I81" s="23">
        <f xml:space="preserve"> +I77 +I78 +I79 - I80</f>
        <v>0</v>
      </c>
      <c r="J81" s="35">
        <f>J77+J78+J79-J80</f>
        <v>298355259</v>
      </c>
    </row>
  </sheetData>
  <mergeCells count="13">
    <mergeCell ref="B76:B81"/>
    <mergeCell ref="B32:B51"/>
    <mergeCell ref="C32:C41"/>
    <mergeCell ref="C42:C50"/>
    <mergeCell ref="B53:B74"/>
    <mergeCell ref="C53:C62"/>
    <mergeCell ref="C63:C73"/>
    <mergeCell ref="B3:J3"/>
    <mergeCell ref="B5:J5"/>
    <mergeCell ref="B7:D7"/>
    <mergeCell ref="B8:B31"/>
    <mergeCell ref="C8:C18"/>
    <mergeCell ref="C19:C30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第二号第二様式</vt:lpstr>
      <vt:lpstr>第二号第二様式!Print_Titles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経理用</dc:creator>
  <cp:lastModifiedBy>経理用</cp:lastModifiedBy>
  <dcterms:created xsi:type="dcterms:W3CDTF">2021-06-21T06:10:56Z</dcterms:created>
  <dcterms:modified xsi:type="dcterms:W3CDTF">2021-06-21T06:10:57Z</dcterms:modified>
</cp:coreProperties>
</file>