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CC69EC4D-A52B-4725-BC5B-167B19046EBA}" xr6:coauthVersionLast="47" xr6:coauthVersionMax="47" xr10:uidLastSave="{00000000-0000-0000-0000-000000000000}"/>
  <bookViews>
    <workbookView xWindow="-120" yWindow="-120" windowWidth="29040" windowHeight="15840" activeTab="5" xr2:uid="{DC8A8497-E4FE-484C-B49A-0D3782A13FF8}"/>
  </bookViews>
  <sheets>
    <sheet name="本部" sheetId="1" r:id="rId1"/>
    <sheet name="みなみ風" sheetId="2" r:id="rId2"/>
    <sheet name="そよ風" sheetId="3" r:id="rId3"/>
    <sheet name="中央林間" sheetId="4" r:id="rId4"/>
    <sheet name="えびなの風" sheetId="5" r:id="rId5"/>
    <sheet name="風の子" sheetId="6" r:id="rId6"/>
  </sheets>
  <definedNames>
    <definedName name="_xlnm.Print_Titles" localSheetId="4">えびなの風!$1:$5</definedName>
    <definedName name="_xlnm.Print_Titles" localSheetId="2">そよ風!$1:$5</definedName>
    <definedName name="_xlnm.Print_Titles" localSheetId="1">みなみ風!$1:$5</definedName>
    <definedName name="_xlnm.Print_Titles" localSheetId="3">中央林間!$1:$5</definedName>
    <definedName name="_xlnm.Print_Titles" localSheetId="5">風の子!$1:$5</definedName>
    <definedName name="_xlnm.Print_Titles" localSheetId="0">本部!$1:$5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2" i="6" l="1"/>
  <c r="G311" i="6"/>
  <c r="G310" i="6"/>
  <c r="G308" i="6"/>
  <c r="F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F291" i="6"/>
  <c r="E291" i="6"/>
  <c r="G290" i="6"/>
  <c r="G289" i="6"/>
  <c r="G287" i="6"/>
  <c r="G286" i="6"/>
  <c r="F286" i="6"/>
  <c r="E286" i="6"/>
  <c r="G285" i="6"/>
  <c r="G284" i="6"/>
  <c r="G283" i="6"/>
  <c r="G282" i="6"/>
  <c r="G281" i="6"/>
  <c r="G280" i="6"/>
  <c r="G279" i="6"/>
  <c r="F278" i="6"/>
  <c r="E278" i="6"/>
  <c r="G278" i="6" s="1"/>
  <c r="G277" i="6"/>
  <c r="G276" i="6"/>
  <c r="G275" i="6"/>
  <c r="G274" i="6"/>
  <c r="F273" i="6"/>
  <c r="G273" i="6" s="1"/>
  <c r="E273" i="6"/>
  <c r="G272" i="6"/>
  <c r="G271" i="6"/>
  <c r="F270" i="6"/>
  <c r="F288" i="6" s="1"/>
  <c r="F306" i="6" s="1"/>
  <c r="E270" i="6"/>
  <c r="G266" i="6"/>
  <c r="G265" i="6"/>
  <c r="G264" i="6"/>
  <c r="F263" i="6"/>
  <c r="F267" i="6" s="1"/>
  <c r="E263" i="6"/>
  <c r="G263" i="6" s="1"/>
  <c r="G262" i="6"/>
  <c r="G261" i="6"/>
  <c r="G260" i="6"/>
  <c r="G259" i="6"/>
  <c r="G258" i="6"/>
  <c r="G257" i="6"/>
  <c r="G256" i="6"/>
  <c r="G255" i="6"/>
  <c r="F255" i="6"/>
  <c r="F268" i="6" s="1"/>
  <c r="E255" i="6"/>
  <c r="G254" i="6"/>
  <c r="G253" i="6"/>
  <c r="G252" i="6"/>
  <c r="G251" i="6"/>
  <c r="G250" i="6"/>
  <c r="F250" i="6"/>
  <c r="E250" i="6"/>
  <c r="G249" i="6"/>
  <c r="G248" i="6"/>
  <c r="G247" i="6"/>
  <c r="G246" i="6"/>
  <c r="G245" i="6"/>
  <c r="G244" i="6"/>
  <c r="G243" i="6"/>
  <c r="G242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F227" i="6"/>
  <c r="F226" i="6" s="1"/>
  <c r="E227" i="6"/>
  <c r="E226" i="6" s="1"/>
  <c r="G226" i="6" s="1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F203" i="6"/>
  <c r="E203" i="6"/>
  <c r="G203" i="6" s="1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F180" i="6"/>
  <c r="E180" i="6"/>
  <c r="G180" i="6" s="1"/>
  <c r="G179" i="6"/>
  <c r="G178" i="6"/>
  <c r="G177" i="6"/>
  <c r="G176" i="6"/>
  <c r="G175" i="6"/>
  <c r="G174" i="6"/>
  <c r="G173" i="6"/>
  <c r="G172" i="6"/>
  <c r="G171" i="6"/>
  <c r="G170" i="6"/>
  <c r="F169" i="6"/>
  <c r="F240" i="6" s="1"/>
  <c r="E169" i="6"/>
  <c r="E240" i="6" s="1"/>
  <c r="G240" i="6" s="1"/>
  <c r="G167" i="6"/>
  <c r="G166" i="6"/>
  <c r="G165" i="6"/>
  <c r="G164" i="6"/>
  <c r="G163" i="6"/>
  <c r="G162" i="6"/>
  <c r="G161" i="6"/>
  <c r="G160" i="6"/>
  <c r="F159" i="6"/>
  <c r="E159" i="6"/>
  <c r="G159" i="6" s="1"/>
  <c r="G158" i="6"/>
  <c r="G157" i="6"/>
  <c r="G156" i="6"/>
  <c r="F156" i="6"/>
  <c r="E156" i="6"/>
  <c r="G155" i="6"/>
  <c r="G154" i="6"/>
  <c r="G153" i="6"/>
  <c r="G152" i="6"/>
  <c r="G151" i="6"/>
  <c r="G150" i="6"/>
  <c r="G149" i="6"/>
  <c r="G148" i="6"/>
  <c r="G147" i="6"/>
  <c r="F146" i="6"/>
  <c r="G145" i="6"/>
  <c r="G144" i="6"/>
  <c r="G143" i="6"/>
  <c r="G142" i="6"/>
  <c r="G141" i="6"/>
  <c r="F140" i="6"/>
  <c r="F134" i="6" s="1"/>
  <c r="E140" i="6"/>
  <c r="G140" i="6" s="1"/>
  <c r="G139" i="6"/>
  <c r="G138" i="6"/>
  <c r="G137" i="6"/>
  <c r="G136" i="6"/>
  <c r="F135" i="6"/>
  <c r="E135" i="6"/>
  <c r="G133" i="6"/>
  <c r="G132" i="6"/>
  <c r="G131" i="6"/>
  <c r="G130" i="6"/>
  <c r="G129" i="6"/>
  <c r="G128" i="6"/>
  <c r="F127" i="6"/>
  <c r="E127" i="6"/>
  <c r="G127" i="6" s="1"/>
  <c r="G126" i="6"/>
  <c r="G125" i="6"/>
  <c r="G124" i="6"/>
  <c r="G123" i="6"/>
  <c r="F122" i="6"/>
  <c r="E122" i="6"/>
  <c r="G122" i="6" s="1"/>
  <c r="G121" i="6"/>
  <c r="G120" i="6"/>
  <c r="G119" i="6"/>
  <c r="G118" i="6"/>
  <c r="G117" i="6"/>
  <c r="G116" i="6"/>
  <c r="F116" i="6"/>
  <c r="E116" i="6"/>
  <c r="G115" i="6"/>
  <c r="G114" i="6"/>
  <c r="G113" i="6"/>
  <c r="G112" i="6"/>
  <c r="G111" i="6"/>
  <c r="G110" i="6"/>
  <c r="G109" i="6"/>
  <c r="G108" i="6"/>
  <c r="F107" i="6"/>
  <c r="F106" i="6" s="1"/>
  <c r="E107" i="6"/>
  <c r="E106" i="6" s="1"/>
  <c r="G106" i="6" s="1"/>
  <c r="G105" i="6"/>
  <c r="G104" i="6"/>
  <c r="G103" i="6"/>
  <c r="G102" i="6"/>
  <c r="G101" i="6"/>
  <c r="G100" i="6"/>
  <c r="F99" i="6"/>
  <c r="G99" i="6" s="1"/>
  <c r="E99" i="6"/>
  <c r="G98" i="6"/>
  <c r="G97" i="6"/>
  <c r="G96" i="6"/>
  <c r="G95" i="6"/>
  <c r="G94" i="6"/>
  <c r="F94" i="6"/>
  <c r="E94" i="6"/>
  <c r="G93" i="6"/>
  <c r="G92" i="6"/>
  <c r="G91" i="6"/>
  <c r="G90" i="6"/>
  <c r="F90" i="6"/>
  <c r="E90" i="6"/>
  <c r="G89" i="6"/>
  <c r="G88" i="6"/>
  <c r="F87" i="6"/>
  <c r="G87" i="6" s="1"/>
  <c r="E87" i="6"/>
  <c r="G86" i="6"/>
  <c r="G85" i="6"/>
  <c r="F84" i="6"/>
  <c r="F80" i="6" s="1"/>
  <c r="E84" i="6"/>
  <c r="G83" i="6"/>
  <c r="G82" i="6"/>
  <c r="F81" i="6"/>
  <c r="E81" i="6"/>
  <c r="G79" i="6"/>
  <c r="G78" i="6"/>
  <c r="G77" i="6"/>
  <c r="G76" i="6"/>
  <c r="G75" i="6"/>
  <c r="F74" i="6"/>
  <c r="E74" i="6"/>
  <c r="G74" i="6" s="1"/>
  <c r="G73" i="6"/>
  <c r="G72" i="6"/>
  <c r="G71" i="6"/>
  <c r="F70" i="6"/>
  <c r="E70" i="6"/>
  <c r="G70" i="6" s="1"/>
  <c r="F69" i="6"/>
  <c r="G69" i="6" s="1"/>
  <c r="E69" i="6"/>
  <c r="G68" i="6"/>
  <c r="G67" i="6"/>
  <c r="G66" i="6"/>
  <c r="F65" i="6"/>
  <c r="G65" i="6" s="1"/>
  <c r="E65" i="6"/>
  <c r="G64" i="6"/>
  <c r="G63" i="6"/>
  <c r="G62" i="6"/>
  <c r="G61" i="6"/>
  <c r="G60" i="6"/>
  <c r="F59" i="6"/>
  <c r="E59" i="6"/>
  <c r="G59" i="6" s="1"/>
  <c r="G58" i="6"/>
  <c r="G57" i="6"/>
  <c r="G56" i="6"/>
  <c r="G55" i="6"/>
  <c r="F54" i="6"/>
  <c r="E54" i="6"/>
  <c r="G54" i="6" s="1"/>
  <c r="F53" i="6"/>
  <c r="G52" i="6"/>
  <c r="G51" i="6"/>
  <c r="G50" i="6"/>
  <c r="G49" i="6"/>
  <c r="G48" i="6"/>
  <c r="G47" i="6"/>
  <c r="G46" i="6"/>
  <c r="G45" i="6"/>
  <c r="F44" i="6"/>
  <c r="E44" i="6"/>
  <c r="G44" i="6" s="1"/>
  <c r="G43" i="6"/>
  <c r="G42" i="6"/>
  <c r="G41" i="6"/>
  <c r="G40" i="6"/>
  <c r="G39" i="6"/>
  <c r="G38" i="6"/>
  <c r="G37" i="6"/>
  <c r="G36" i="6"/>
  <c r="G35" i="6"/>
  <c r="G34" i="6"/>
  <c r="G33" i="6"/>
  <c r="G32" i="6"/>
  <c r="F32" i="6"/>
  <c r="E32" i="6"/>
  <c r="G31" i="6"/>
  <c r="G30" i="6"/>
  <c r="G29" i="6"/>
  <c r="G28" i="6"/>
  <c r="F28" i="6"/>
  <c r="E28" i="6"/>
  <c r="G27" i="6"/>
  <c r="G26" i="6"/>
  <c r="F25" i="6"/>
  <c r="G25" i="6" s="1"/>
  <c r="E25" i="6"/>
  <c r="G24" i="6"/>
  <c r="G23" i="6"/>
  <c r="G22" i="6"/>
  <c r="G21" i="6"/>
  <c r="G20" i="6"/>
  <c r="G19" i="6"/>
  <c r="F18" i="6"/>
  <c r="G18" i="6" s="1"/>
  <c r="E18" i="6"/>
  <c r="G17" i="6"/>
  <c r="G16" i="6"/>
  <c r="G15" i="6"/>
  <c r="G14" i="6"/>
  <c r="G13" i="6"/>
  <c r="G12" i="6"/>
  <c r="G11" i="6"/>
  <c r="F11" i="6"/>
  <c r="E11" i="6"/>
  <c r="G10" i="6"/>
  <c r="G9" i="6"/>
  <c r="G8" i="6"/>
  <c r="G7" i="6"/>
  <c r="F7" i="6"/>
  <c r="E7" i="6"/>
  <c r="E6" i="6" s="1"/>
  <c r="G312" i="5"/>
  <c r="G311" i="5"/>
  <c r="G310" i="5"/>
  <c r="G308" i="5"/>
  <c r="E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F291" i="5"/>
  <c r="F305" i="5" s="1"/>
  <c r="E291" i="5"/>
  <c r="G291" i="5" s="1"/>
  <c r="G290" i="5"/>
  <c r="G289" i="5"/>
  <c r="G287" i="5"/>
  <c r="F286" i="5"/>
  <c r="E286" i="5"/>
  <c r="G286" i="5" s="1"/>
  <c r="G285" i="5"/>
  <c r="G284" i="5"/>
  <c r="G283" i="5"/>
  <c r="G282" i="5"/>
  <c r="G281" i="5"/>
  <c r="G280" i="5"/>
  <c r="G279" i="5"/>
  <c r="F278" i="5"/>
  <c r="E278" i="5"/>
  <c r="G278" i="5" s="1"/>
  <c r="G277" i="5"/>
  <c r="G276" i="5"/>
  <c r="G275" i="5"/>
  <c r="G274" i="5"/>
  <c r="F273" i="5"/>
  <c r="E273" i="5"/>
  <c r="G273" i="5" s="1"/>
  <c r="G272" i="5"/>
  <c r="G271" i="5"/>
  <c r="F270" i="5"/>
  <c r="F288" i="5" s="1"/>
  <c r="F306" i="5" s="1"/>
  <c r="E270" i="5"/>
  <c r="F267" i="5"/>
  <c r="G266" i="5"/>
  <c r="G265" i="5"/>
  <c r="G264" i="5"/>
  <c r="F263" i="5"/>
  <c r="G263" i="5" s="1"/>
  <c r="E263" i="5"/>
  <c r="E267" i="5" s="1"/>
  <c r="G267" i="5" s="1"/>
  <c r="G262" i="5"/>
  <c r="G261" i="5"/>
  <c r="G260" i="5"/>
  <c r="G259" i="5"/>
  <c r="G258" i="5"/>
  <c r="G257" i="5"/>
  <c r="G256" i="5"/>
  <c r="G254" i="5"/>
  <c r="G253" i="5"/>
  <c r="G252" i="5"/>
  <c r="G251" i="5"/>
  <c r="F250" i="5"/>
  <c r="F255" i="5" s="1"/>
  <c r="F268" i="5" s="1"/>
  <c r="E250" i="5"/>
  <c r="G249" i="5"/>
  <c r="G248" i="5"/>
  <c r="G247" i="5"/>
  <c r="G246" i="5"/>
  <c r="G245" i="5"/>
  <c r="G244" i="5"/>
  <c r="G243" i="5"/>
  <c r="G242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F227" i="5"/>
  <c r="E227" i="5"/>
  <c r="F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F203" i="5"/>
  <c r="E203" i="5"/>
  <c r="G203" i="5" s="1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F180" i="5"/>
  <c r="F240" i="5" s="1"/>
  <c r="E180" i="5"/>
  <c r="G180" i="5" s="1"/>
  <c r="G179" i="5"/>
  <c r="G178" i="5"/>
  <c r="G177" i="5"/>
  <c r="G176" i="5"/>
  <c r="G175" i="5"/>
  <c r="G174" i="5"/>
  <c r="G173" i="5"/>
  <c r="G172" i="5"/>
  <c r="G171" i="5"/>
  <c r="G170" i="5"/>
  <c r="F169" i="5"/>
  <c r="E169" i="5"/>
  <c r="G167" i="5"/>
  <c r="G166" i="5"/>
  <c r="G165" i="5"/>
  <c r="G164" i="5"/>
  <c r="G163" i="5"/>
  <c r="G162" i="5"/>
  <c r="G161" i="5"/>
  <c r="G160" i="5"/>
  <c r="F159" i="5"/>
  <c r="G159" i="5" s="1"/>
  <c r="E159" i="5"/>
  <c r="G158" i="5"/>
  <c r="G157" i="5"/>
  <c r="F156" i="5"/>
  <c r="F146" i="5" s="1"/>
  <c r="E156" i="5"/>
  <c r="G155" i="5"/>
  <c r="G154" i="5"/>
  <c r="G153" i="5"/>
  <c r="G152" i="5"/>
  <c r="G151" i="5"/>
  <c r="G150" i="5"/>
  <c r="G149" i="5"/>
  <c r="G148" i="5"/>
  <c r="G147" i="5"/>
  <c r="E146" i="5"/>
  <c r="G145" i="5"/>
  <c r="G144" i="5"/>
  <c r="G143" i="5"/>
  <c r="G142" i="5"/>
  <c r="G141" i="5"/>
  <c r="G140" i="5"/>
  <c r="F140" i="5"/>
  <c r="E140" i="5"/>
  <c r="G139" i="5"/>
  <c r="G138" i="5"/>
  <c r="G137" i="5"/>
  <c r="G136" i="5"/>
  <c r="F135" i="5"/>
  <c r="E135" i="5"/>
  <c r="G135" i="5" s="1"/>
  <c r="F134" i="5"/>
  <c r="E134" i="5"/>
  <c r="G134" i="5" s="1"/>
  <c r="G133" i="5"/>
  <c r="G132" i="5"/>
  <c r="G131" i="5"/>
  <c r="G130" i="5"/>
  <c r="G129" i="5"/>
  <c r="G128" i="5"/>
  <c r="F127" i="5"/>
  <c r="E127" i="5"/>
  <c r="G127" i="5" s="1"/>
  <c r="G126" i="5"/>
  <c r="G125" i="5"/>
  <c r="G124" i="5"/>
  <c r="G123" i="5"/>
  <c r="F122" i="5"/>
  <c r="E122" i="5"/>
  <c r="G122" i="5" s="1"/>
  <c r="G121" i="5"/>
  <c r="G120" i="5"/>
  <c r="G119" i="5"/>
  <c r="G118" i="5"/>
  <c r="G117" i="5"/>
  <c r="F116" i="5"/>
  <c r="F106" i="5" s="1"/>
  <c r="E116" i="5"/>
  <c r="G115" i="5"/>
  <c r="G114" i="5"/>
  <c r="G113" i="5"/>
  <c r="G112" i="5"/>
  <c r="G111" i="5"/>
  <c r="G110" i="5"/>
  <c r="G109" i="5"/>
  <c r="G108" i="5"/>
  <c r="F107" i="5"/>
  <c r="E107" i="5"/>
  <c r="G105" i="5"/>
  <c r="G104" i="5"/>
  <c r="G103" i="5"/>
  <c r="G102" i="5"/>
  <c r="G101" i="5"/>
  <c r="G100" i="5"/>
  <c r="F99" i="5"/>
  <c r="E99" i="5"/>
  <c r="G99" i="5" s="1"/>
  <c r="G98" i="5"/>
  <c r="G97" i="5"/>
  <c r="G96" i="5"/>
  <c r="G95" i="5"/>
  <c r="F94" i="5"/>
  <c r="E94" i="5"/>
  <c r="G94" i="5" s="1"/>
  <c r="G93" i="5"/>
  <c r="G92" i="5"/>
  <c r="G91" i="5"/>
  <c r="F90" i="5"/>
  <c r="F80" i="5" s="1"/>
  <c r="E90" i="5"/>
  <c r="G89" i="5"/>
  <c r="G88" i="5"/>
  <c r="F87" i="5"/>
  <c r="E87" i="5"/>
  <c r="G87" i="5" s="1"/>
  <c r="G86" i="5"/>
  <c r="G85" i="5"/>
  <c r="F84" i="5"/>
  <c r="E84" i="5"/>
  <c r="G84" i="5" s="1"/>
  <c r="G83" i="5"/>
  <c r="G82" i="5"/>
  <c r="F81" i="5"/>
  <c r="E81" i="5"/>
  <c r="G81" i="5" s="1"/>
  <c r="G79" i="5"/>
  <c r="G78" i="5"/>
  <c r="G77" i="5"/>
  <c r="G76" i="5"/>
  <c r="G75" i="5"/>
  <c r="G74" i="5"/>
  <c r="F74" i="5"/>
  <c r="E74" i="5"/>
  <c r="G73" i="5"/>
  <c r="G72" i="5"/>
  <c r="G71" i="5"/>
  <c r="G70" i="5"/>
  <c r="F70" i="5"/>
  <c r="F69" i="5" s="1"/>
  <c r="E70" i="5"/>
  <c r="E69" i="5"/>
  <c r="G69" i="5" s="1"/>
  <c r="G68" i="5"/>
  <c r="G67" i="5"/>
  <c r="G66" i="5"/>
  <c r="F65" i="5"/>
  <c r="E65" i="5"/>
  <c r="G65" i="5" s="1"/>
  <c r="G64" i="5"/>
  <c r="G63" i="5"/>
  <c r="G62" i="5"/>
  <c r="G61" i="5"/>
  <c r="G60" i="5"/>
  <c r="F59" i="5"/>
  <c r="G59" i="5" s="1"/>
  <c r="E59" i="5"/>
  <c r="G58" i="5"/>
  <c r="G57" i="5"/>
  <c r="G56" i="5"/>
  <c r="G55" i="5"/>
  <c r="G54" i="5"/>
  <c r="F54" i="5"/>
  <c r="E54" i="5"/>
  <c r="G52" i="5"/>
  <c r="G51" i="5"/>
  <c r="G50" i="5"/>
  <c r="G49" i="5"/>
  <c r="G48" i="5"/>
  <c r="G47" i="5"/>
  <c r="G46" i="5"/>
  <c r="G45" i="5"/>
  <c r="F44" i="5"/>
  <c r="E44" i="5"/>
  <c r="G44" i="5" s="1"/>
  <c r="G43" i="5"/>
  <c r="G42" i="5"/>
  <c r="G41" i="5"/>
  <c r="G40" i="5"/>
  <c r="G39" i="5"/>
  <c r="G38" i="5"/>
  <c r="G37" i="5"/>
  <c r="G36" i="5"/>
  <c r="G35" i="5"/>
  <c r="G34" i="5"/>
  <c r="G33" i="5"/>
  <c r="F32" i="5"/>
  <c r="E32" i="5"/>
  <c r="G32" i="5" s="1"/>
  <c r="G31" i="5"/>
  <c r="G30" i="5"/>
  <c r="G29" i="5"/>
  <c r="F28" i="5"/>
  <c r="F6" i="5" s="1"/>
  <c r="E28" i="5"/>
  <c r="G27" i="5"/>
  <c r="G26" i="5"/>
  <c r="F25" i="5"/>
  <c r="E25" i="5"/>
  <c r="G25" i="5" s="1"/>
  <c r="G24" i="5"/>
  <c r="G23" i="5"/>
  <c r="G22" i="5"/>
  <c r="G21" i="5"/>
  <c r="G20" i="5"/>
  <c r="G19" i="5"/>
  <c r="G18" i="5"/>
  <c r="F18" i="5"/>
  <c r="E18" i="5"/>
  <c r="G17" i="5"/>
  <c r="G16" i="5"/>
  <c r="G15" i="5"/>
  <c r="G14" i="5"/>
  <c r="G13" i="5"/>
  <c r="G12" i="5"/>
  <c r="F11" i="5"/>
  <c r="E11" i="5"/>
  <c r="G11" i="5" s="1"/>
  <c r="G10" i="5"/>
  <c r="G9" i="5"/>
  <c r="G8" i="5"/>
  <c r="F7" i="5"/>
  <c r="E7" i="5"/>
  <c r="G312" i="4"/>
  <c r="G311" i="4"/>
  <c r="G310" i="4"/>
  <c r="G308" i="4"/>
  <c r="F306" i="4"/>
  <c r="E306" i="4"/>
  <c r="G306" i="4" s="1"/>
  <c r="E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F291" i="4"/>
  <c r="F305" i="4" s="1"/>
  <c r="E291" i="4"/>
  <c r="G290" i="4"/>
  <c r="G289" i="4"/>
  <c r="F288" i="4"/>
  <c r="E288" i="4"/>
  <c r="G287" i="4"/>
  <c r="F286" i="4"/>
  <c r="G286" i="4" s="1"/>
  <c r="E286" i="4"/>
  <c r="G285" i="4"/>
  <c r="G284" i="4"/>
  <c r="G283" i="4"/>
  <c r="G282" i="4"/>
  <c r="G281" i="4"/>
  <c r="G280" i="4"/>
  <c r="G279" i="4"/>
  <c r="G278" i="4"/>
  <c r="F278" i="4"/>
  <c r="E278" i="4"/>
  <c r="G277" i="4"/>
  <c r="G276" i="4"/>
  <c r="G275" i="4"/>
  <c r="G274" i="4"/>
  <c r="F273" i="4"/>
  <c r="E273" i="4"/>
  <c r="G273" i="4" s="1"/>
  <c r="G272" i="4"/>
  <c r="G271" i="4"/>
  <c r="G270" i="4"/>
  <c r="F270" i="4"/>
  <c r="E270" i="4"/>
  <c r="E267" i="4"/>
  <c r="G267" i="4" s="1"/>
  <c r="G266" i="4"/>
  <c r="G265" i="4"/>
  <c r="G264" i="4"/>
  <c r="F263" i="4"/>
  <c r="F267" i="4" s="1"/>
  <c r="E263" i="4"/>
  <c r="G263" i="4" s="1"/>
  <c r="G262" i="4"/>
  <c r="G261" i="4"/>
  <c r="G260" i="4"/>
  <c r="G259" i="4"/>
  <c r="G258" i="4"/>
  <c r="G257" i="4"/>
  <c r="G256" i="4"/>
  <c r="F255" i="4"/>
  <c r="E255" i="4"/>
  <c r="G255" i="4" s="1"/>
  <c r="G254" i="4"/>
  <c r="G253" i="4"/>
  <c r="G252" i="4"/>
  <c r="G251" i="4"/>
  <c r="G250" i="4"/>
  <c r="F250" i="4"/>
  <c r="E250" i="4"/>
  <c r="G249" i="4"/>
  <c r="G248" i="4"/>
  <c r="G247" i="4"/>
  <c r="G246" i="4"/>
  <c r="G245" i="4"/>
  <c r="G244" i="4"/>
  <c r="G243" i="4"/>
  <c r="G242" i="4"/>
  <c r="F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F227" i="4"/>
  <c r="E227" i="4"/>
  <c r="G227" i="4" s="1"/>
  <c r="F226" i="4"/>
  <c r="E226" i="4"/>
  <c r="G226" i="4" s="1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F203" i="4"/>
  <c r="G203" i="4" s="1"/>
  <c r="E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F180" i="4"/>
  <c r="E180" i="4"/>
  <c r="G179" i="4"/>
  <c r="G178" i="4"/>
  <c r="G177" i="4"/>
  <c r="G176" i="4"/>
  <c r="G175" i="4"/>
  <c r="G174" i="4"/>
  <c r="G173" i="4"/>
  <c r="G172" i="4"/>
  <c r="G171" i="4"/>
  <c r="G170" i="4"/>
  <c r="F169" i="4"/>
  <c r="E169" i="4"/>
  <c r="G169" i="4" s="1"/>
  <c r="G167" i="4"/>
  <c r="G166" i="4"/>
  <c r="G165" i="4"/>
  <c r="G164" i="4"/>
  <c r="G163" i="4"/>
  <c r="G162" i="4"/>
  <c r="G161" i="4"/>
  <c r="G160" i="4"/>
  <c r="F159" i="4"/>
  <c r="E159" i="4"/>
  <c r="G158" i="4"/>
  <c r="G157" i="4"/>
  <c r="G156" i="4"/>
  <c r="F156" i="4"/>
  <c r="E156" i="4"/>
  <c r="G155" i="4"/>
  <c r="G154" i="4"/>
  <c r="G153" i="4"/>
  <c r="G152" i="4"/>
  <c r="G151" i="4"/>
  <c r="G150" i="4"/>
  <c r="G149" i="4"/>
  <c r="G148" i="4"/>
  <c r="G147" i="4"/>
  <c r="F146" i="4"/>
  <c r="G145" i="4"/>
  <c r="G144" i="4"/>
  <c r="G143" i="4"/>
  <c r="G142" i="4"/>
  <c r="G141" i="4"/>
  <c r="F140" i="4"/>
  <c r="E140" i="4"/>
  <c r="G140" i="4" s="1"/>
  <c r="G139" i="4"/>
  <c r="G138" i="4"/>
  <c r="G137" i="4"/>
  <c r="G136" i="4"/>
  <c r="F135" i="4"/>
  <c r="F134" i="4" s="1"/>
  <c r="E135" i="4"/>
  <c r="E134" i="4" s="1"/>
  <c r="G134" i="4" s="1"/>
  <c r="G133" i="4"/>
  <c r="G132" i="4"/>
  <c r="G131" i="4"/>
  <c r="G130" i="4"/>
  <c r="G129" i="4"/>
  <c r="G128" i="4"/>
  <c r="F127" i="4"/>
  <c r="G127" i="4" s="1"/>
  <c r="E127" i="4"/>
  <c r="G126" i="4"/>
  <c r="G125" i="4"/>
  <c r="G124" i="4"/>
  <c r="G123" i="4"/>
  <c r="G122" i="4"/>
  <c r="F122" i="4"/>
  <c r="E122" i="4"/>
  <c r="G121" i="4"/>
  <c r="G120" i="4"/>
  <c r="G119" i="4"/>
  <c r="G118" i="4"/>
  <c r="G117" i="4"/>
  <c r="G116" i="4"/>
  <c r="F116" i="4"/>
  <c r="E116" i="4"/>
  <c r="G115" i="4"/>
  <c r="G114" i="4"/>
  <c r="G113" i="4"/>
  <c r="G112" i="4"/>
  <c r="G111" i="4"/>
  <c r="G110" i="4"/>
  <c r="G109" i="4"/>
  <c r="G108" i="4"/>
  <c r="F107" i="4"/>
  <c r="E107" i="4"/>
  <c r="G107" i="4" s="1"/>
  <c r="F106" i="4"/>
  <c r="E106" i="4"/>
  <c r="G106" i="4" s="1"/>
  <c r="G105" i="4"/>
  <c r="G104" i="4"/>
  <c r="G103" i="4"/>
  <c r="G102" i="4"/>
  <c r="G101" i="4"/>
  <c r="G100" i="4"/>
  <c r="F99" i="4"/>
  <c r="E99" i="4"/>
  <c r="G99" i="4" s="1"/>
  <c r="G98" i="4"/>
  <c r="G97" i="4"/>
  <c r="G96" i="4"/>
  <c r="G95" i="4"/>
  <c r="G94" i="4"/>
  <c r="F94" i="4"/>
  <c r="E94" i="4"/>
  <c r="G93" i="4"/>
  <c r="G92" i="4"/>
  <c r="G91" i="4"/>
  <c r="G90" i="4"/>
  <c r="F90" i="4"/>
  <c r="E90" i="4"/>
  <c r="G89" i="4"/>
  <c r="G88" i="4"/>
  <c r="F87" i="4"/>
  <c r="E87" i="4"/>
  <c r="G87" i="4" s="1"/>
  <c r="G86" i="4"/>
  <c r="G85" i="4"/>
  <c r="G84" i="4"/>
  <c r="F84" i="4"/>
  <c r="E84" i="4"/>
  <c r="G83" i="4"/>
  <c r="G82" i="4"/>
  <c r="F81" i="4"/>
  <c r="F80" i="4" s="1"/>
  <c r="E81" i="4"/>
  <c r="E80" i="4" s="1"/>
  <c r="G80" i="4" s="1"/>
  <c r="G79" i="4"/>
  <c r="G78" i="4"/>
  <c r="G77" i="4"/>
  <c r="G76" i="4"/>
  <c r="G75" i="4"/>
  <c r="F74" i="4"/>
  <c r="E74" i="4"/>
  <c r="G74" i="4" s="1"/>
  <c r="G73" i="4"/>
  <c r="G72" i="4"/>
  <c r="G71" i="4"/>
  <c r="F70" i="4"/>
  <c r="E70" i="4"/>
  <c r="G68" i="4"/>
  <c r="G67" i="4"/>
  <c r="G66" i="4"/>
  <c r="F65" i="4"/>
  <c r="E65" i="4"/>
  <c r="G65" i="4" s="1"/>
  <c r="G64" i="4"/>
  <c r="G63" i="4"/>
  <c r="G62" i="4"/>
  <c r="G61" i="4"/>
  <c r="G60" i="4"/>
  <c r="F59" i="4"/>
  <c r="E59" i="4"/>
  <c r="G59" i="4" s="1"/>
  <c r="G58" i="4"/>
  <c r="G57" i="4"/>
  <c r="G56" i="4"/>
  <c r="G55" i="4"/>
  <c r="F54" i="4"/>
  <c r="F53" i="4" s="1"/>
  <c r="E54" i="4"/>
  <c r="G52" i="4"/>
  <c r="G51" i="4"/>
  <c r="G50" i="4"/>
  <c r="G49" i="4"/>
  <c r="G48" i="4"/>
  <c r="G47" i="4"/>
  <c r="G46" i="4"/>
  <c r="G45" i="4"/>
  <c r="G44" i="4"/>
  <c r="F44" i="4"/>
  <c r="E44" i="4"/>
  <c r="G43" i="4"/>
  <c r="G42" i="4"/>
  <c r="G41" i="4"/>
  <c r="G40" i="4"/>
  <c r="G39" i="4"/>
  <c r="G38" i="4"/>
  <c r="G37" i="4"/>
  <c r="G36" i="4"/>
  <c r="G35" i="4"/>
  <c r="G34" i="4"/>
  <c r="G33" i="4"/>
  <c r="G32" i="4"/>
  <c r="F32" i="4"/>
  <c r="E32" i="4"/>
  <c r="G31" i="4"/>
  <c r="G30" i="4"/>
  <c r="G29" i="4"/>
  <c r="G28" i="4"/>
  <c r="F28" i="4"/>
  <c r="E28" i="4"/>
  <c r="G27" i="4"/>
  <c r="G26" i="4"/>
  <c r="F25" i="4"/>
  <c r="E25" i="4"/>
  <c r="G25" i="4" s="1"/>
  <c r="G24" i="4"/>
  <c r="G23" i="4"/>
  <c r="G22" i="4"/>
  <c r="G21" i="4"/>
  <c r="G20" i="4"/>
  <c r="G19" i="4"/>
  <c r="F18" i="4"/>
  <c r="F6" i="4" s="1"/>
  <c r="E18" i="4"/>
  <c r="G18" i="4" s="1"/>
  <c r="G17" i="4"/>
  <c r="G16" i="4"/>
  <c r="G15" i="4"/>
  <c r="G14" i="4"/>
  <c r="G13" i="4"/>
  <c r="G12" i="4"/>
  <c r="F11" i="4"/>
  <c r="E11" i="4"/>
  <c r="G11" i="4" s="1"/>
  <c r="G10" i="4"/>
  <c r="G9" i="4"/>
  <c r="G8" i="4"/>
  <c r="F7" i="4"/>
  <c r="E7" i="4"/>
  <c r="G7" i="4" s="1"/>
  <c r="G312" i="3"/>
  <c r="G311" i="3"/>
  <c r="G310" i="3"/>
  <c r="G308" i="3"/>
  <c r="F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F291" i="3"/>
  <c r="E291" i="3"/>
  <c r="G290" i="3"/>
  <c r="G289" i="3"/>
  <c r="G287" i="3"/>
  <c r="G286" i="3"/>
  <c r="F286" i="3"/>
  <c r="E286" i="3"/>
  <c r="G285" i="3"/>
  <c r="G284" i="3"/>
  <c r="G283" i="3"/>
  <c r="G282" i="3"/>
  <c r="G281" i="3"/>
  <c r="G280" i="3"/>
  <c r="G279" i="3"/>
  <c r="F278" i="3"/>
  <c r="E278" i="3"/>
  <c r="G278" i="3" s="1"/>
  <c r="G277" i="3"/>
  <c r="G276" i="3"/>
  <c r="G275" i="3"/>
  <c r="G274" i="3"/>
  <c r="F273" i="3"/>
  <c r="G273" i="3" s="1"/>
  <c r="E273" i="3"/>
  <c r="G272" i="3"/>
  <c r="G271" i="3"/>
  <c r="F270" i="3"/>
  <c r="E270" i="3"/>
  <c r="F268" i="3"/>
  <c r="G266" i="3"/>
  <c r="G265" i="3"/>
  <c r="G264" i="3"/>
  <c r="F263" i="3"/>
  <c r="F267" i="3" s="1"/>
  <c r="E263" i="3"/>
  <c r="G263" i="3" s="1"/>
  <c r="G262" i="3"/>
  <c r="G261" i="3"/>
  <c r="G260" i="3"/>
  <c r="G259" i="3"/>
  <c r="G258" i="3"/>
  <c r="G257" i="3"/>
  <c r="G256" i="3"/>
  <c r="F255" i="3"/>
  <c r="G255" i="3" s="1"/>
  <c r="G254" i="3"/>
  <c r="G253" i="3"/>
  <c r="G252" i="3"/>
  <c r="G251" i="3"/>
  <c r="G250" i="3"/>
  <c r="F250" i="3"/>
  <c r="E250" i="3"/>
  <c r="E255" i="3" s="1"/>
  <c r="G249" i="3"/>
  <c r="G248" i="3"/>
  <c r="G247" i="3"/>
  <c r="G246" i="3"/>
  <c r="G245" i="3"/>
  <c r="G244" i="3"/>
  <c r="G243" i="3"/>
  <c r="G242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F227" i="3"/>
  <c r="F226" i="3" s="1"/>
  <c r="E227" i="3"/>
  <c r="E226" i="3" s="1"/>
  <c r="G226" i="3" s="1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F203" i="3"/>
  <c r="E203" i="3"/>
  <c r="G203" i="3" s="1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F180" i="3"/>
  <c r="E180" i="3"/>
  <c r="G180" i="3" s="1"/>
  <c r="G179" i="3"/>
  <c r="G178" i="3"/>
  <c r="G177" i="3"/>
  <c r="G176" i="3"/>
  <c r="G175" i="3"/>
  <c r="G174" i="3"/>
  <c r="G173" i="3"/>
  <c r="G172" i="3"/>
  <c r="G171" i="3"/>
  <c r="G170" i="3"/>
  <c r="F169" i="3"/>
  <c r="F240" i="3" s="1"/>
  <c r="E169" i="3"/>
  <c r="E240" i="3" s="1"/>
  <c r="G240" i="3" s="1"/>
  <c r="G167" i="3"/>
  <c r="G166" i="3"/>
  <c r="G165" i="3"/>
  <c r="G164" i="3"/>
  <c r="G163" i="3"/>
  <c r="G162" i="3"/>
  <c r="G161" i="3"/>
  <c r="G160" i="3"/>
  <c r="F159" i="3"/>
  <c r="F146" i="3" s="1"/>
  <c r="E159" i="3"/>
  <c r="G159" i="3" s="1"/>
  <c r="G158" i="3"/>
  <c r="G157" i="3"/>
  <c r="G156" i="3"/>
  <c r="F156" i="3"/>
  <c r="E156" i="3"/>
  <c r="G155" i="3"/>
  <c r="G154" i="3"/>
  <c r="G153" i="3"/>
  <c r="G152" i="3"/>
  <c r="G151" i="3"/>
  <c r="G150" i="3"/>
  <c r="G149" i="3"/>
  <c r="G148" i="3"/>
  <c r="G147" i="3"/>
  <c r="G146" i="3"/>
  <c r="E146" i="3"/>
  <c r="G145" i="3"/>
  <c r="G144" i="3"/>
  <c r="G143" i="3"/>
  <c r="G142" i="3"/>
  <c r="G141" i="3"/>
  <c r="G140" i="3"/>
  <c r="F140" i="3"/>
  <c r="F134" i="3" s="1"/>
  <c r="E140" i="3"/>
  <c r="G139" i="3"/>
  <c r="G138" i="3"/>
  <c r="G137" i="3"/>
  <c r="G136" i="3"/>
  <c r="F135" i="3"/>
  <c r="E135" i="3"/>
  <c r="G133" i="3"/>
  <c r="G132" i="3"/>
  <c r="G131" i="3"/>
  <c r="G130" i="3"/>
  <c r="G129" i="3"/>
  <c r="G128" i="3"/>
  <c r="F127" i="3"/>
  <c r="E127" i="3"/>
  <c r="G127" i="3" s="1"/>
  <c r="G126" i="3"/>
  <c r="G125" i="3"/>
  <c r="G124" i="3"/>
  <c r="G123" i="3"/>
  <c r="F122" i="3"/>
  <c r="E122" i="3"/>
  <c r="G122" i="3" s="1"/>
  <c r="G121" i="3"/>
  <c r="G120" i="3"/>
  <c r="G119" i="3"/>
  <c r="G118" i="3"/>
  <c r="G117" i="3"/>
  <c r="G116" i="3"/>
  <c r="F116" i="3"/>
  <c r="E116" i="3"/>
  <c r="G115" i="3"/>
  <c r="G114" i="3"/>
  <c r="G113" i="3"/>
  <c r="G112" i="3"/>
  <c r="G111" i="3"/>
  <c r="G110" i="3"/>
  <c r="G109" i="3"/>
  <c r="G108" i="3"/>
  <c r="F107" i="3"/>
  <c r="F106" i="3" s="1"/>
  <c r="E107" i="3"/>
  <c r="G105" i="3"/>
  <c r="G104" i="3"/>
  <c r="G103" i="3"/>
  <c r="G102" i="3"/>
  <c r="G101" i="3"/>
  <c r="G100" i="3"/>
  <c r="G99" i="3"/>
  <c r="F99" i="3"/>
  <c r="E99" i="3"/>
  <c r="G98" i="3"/>
  <c r="G97" i="3"/>
  <c r="G96" i="3"/>
  <c r="G95" i="3"/>
  <c r="G94" i="3"/>
  <c r="F94" i="3"/>
  <c r="E94" i="3"/>
  <c r="G93" i="3"/>
  <c r="G92" i="3"/>
  <c r="G91" i="3"/>
  <c r="G90" i="3"/>
  <c r="F90" i="3"/>
  <c r="E90" i="3"/>
  <c r="G89" i="3"/>
  <c r="G88" i="3"/>
  <c r="G87" i="3"/>
  <c r="F87" i="3"/>
  <c r="E87" i="3"/>
  <c r="G86" i="3"/>
  <c r="G85" i="3"/>
  <c r="F84" i="3"/>
  <c r="F80" i="3" s="1"/>
  <c r="E84" i="3"/>
  <c r="G84" i="3" s="1"/>
  <c r="G83" i="3"/>
  <c r="G82" i="3"/>
  <c r="F81" i="3"/>
  <c r="E81" i="3"/>
  <c r="G79" i="3"/>
  <c r="G78" i="3"/>
  <c r="G77" i="3"/>
  <c r="G76" i="3"/>
  <c r="G75" i="3"/>
  <c r="G74" i="3"/>
  <c r="F74" i="3"/>
  <c r="E74" i="3"/>
  <c r="G73" i="3"/>
  <c r="G72" i="3"/>
  <c r="G71" i="3"/>
  <c r="G70" i="3"/>
  <c r="F70" i="3"/>
  <c r="E70" i="3"/>
  <c r="E69" i="3" s="1"/>
  <c r="F69" i="3"/>
  <c r="G69" i="3" s="1"/>
  <c r="G68" i="3"/>
  <c r="G67" i="3"/>
  <c r="G66" i="3"/>
  <c r="F65" i="3"/>
  <c r="G65" i="3" s="1"/>
  <c r="E65" i="3"/>
  <c r="G64" i="3"/>
  <c r="G63" i="3"/>
  <c r="G62" i="3"/>
  <c r="G61" i="3"/>
  <c r="G60" i="3"/>
  <c r="F59" i="3"/>
  <c r="E59" i="3"/>
  <c r="G59" i="3" s="1"/>
  <c r="G58" i="3"/>
  <c r="G57" i="3"/>
  <c r="G56" i="3"/>
  <c r="G55" i="3"/>
  <c r="G54" i="3"/>
  <c r="F54" i="3"/>
  <c r="E54" i="3"/>
  <c r="E53" i="3" s="1"/>
  <c r="G52" i="3"/>
  <c r="G51" i="3"/>
  <c r="G50" i="3"/>
  <c r="G49" i="3"/>
  <c r="G48" i="3"/>
  <c r="G47" i="3"/>
  <c r="G46" i="3"/>
  <c r="G45" i="3"/>
  <c r="F44" i="3"/>
  <c r="E44" i="3"/>
  <c r="G43" i="3"/>
  <c r="G42" i="3"/>
  <c r="G41" i="3"/>
  <c r="G40" i="3"/>
  <c r="G39" i="3"/>
  <c r="G38" i="3"/>
  <c r="G37" i="3"/>
  <c r="G36" i="3"/>
  <c r="G35" i="3"/>
  <c r="G34" i="3"/>
  <c r="G33" i="3"/>
  <c r="G32" i="3"/>
  <c r="F32" i="3"/>
  <c r="E32" i="3"/>
  <c r="G31" i="3"/>
  <c r="G30" i="3"/>
  <c r="G29" i="3"/>
  <c r="G28" i="3"/>
  <c r="F28" i="3"/>
  <c r="E28" i="3"/>
  <c r="G27" i="3"/>
  <c r="G26" i="3"/>
  <c r="G25" i="3"/>
  <c r="F25" i="3"/>
  <c r="E25" i="3"/>
  <c r="G24" i="3"/>
  <c r="G23" i="3"/>
  <c r="G22" i="3"/>
  <c r="G21" i="3"/>
  <c r="G20" i="3"/>
  <c r="G19" i="3"/>
  <c r="G18" i="3"/>
  <c r="F18" i="3"/>
  <c r="E18" i="3"/>
  <c r="G17" i="3"/>
  <c r="G16" i="3"/>
  <c r="G15" i="3"/>
  <c r="G14" i="3"/>
  <c r="G13" i="3"/>
  <c r="G12" i="3"/>
  <c r="G11" i="3"/>
  <c r="F11" i="3"/>
  <c r="E11" i="3"/>
  <c r="G10" i="3"/>
  <c r="G9" i="3"/>
  <c r="G8" i="3"/>
  <c r="G7" i="3"/>
  <c r="F7" i="3"/>
  <c r="E7" i="3"/>
  <c r="E6" i="3" s="1"/>
  <c r="G312" i="2"/>
  <c r="G311" i="2"/>
  <c r="G310" i="2"/>
  <c r="G308" i="2"/>
  <c r="E305" i="2"/>
  <c r="G305" i="2" s="1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F291" i="2"/>
  <c r="F305" i="2" s="1"/>
  <c r="E291" i="2"/>
  <c r="G291" i="2" s="1"/>
  <c r="G290" i="2"/>
  <c r="G289" i="2"/>
  <c r="G287" i="2"/>
  <c r="F286" i="2"/>
  <c r="E286" i="2"/>
  <c r="G286" i="2" s="1"/>
  <c r="G285" i="2"/>
  <c r="G284" i="2"/>
  <c r="G283" i="2"/>
  <c r="G282" i="2"/>
  <c r="G281" i="2"/>
  <c r="G280" i="2"/>
  <c r="G279" i="2"/>
  <c r="G278" i="2"/>
  <c r="F278" i="2"/>
  <c r="E278" i="2"/>
  <c r="G277" i="2"/>
  <c r="G276" i="2"/>
  <c r="G275" i="2"/>
  <c r="G274" i="2"/>
  <c r="F273" i="2"/>
  <c r="E273" i="2"/>
  <c r="G272" i="2"/>
  <c r="G271" i="2"/>
  <c r="G270" i="2"/>
  <c r="F270" i="2"/>
  <c r="F288" i="2" s="1"/>
  <c r="F306" i="2" s="1"/>
  <c r="E270" i="2"/>
  <c r="F267" i="2"/>
  <c r="G266" i="2"/>
  <c r="G265" i="2"/>
  <c r="G264" i="2"/>
  <c r="F263" i="2"/>
  <c r="G263" i="2" s="1"/>
  <c r="E263" i="2"/>
  <c r="E267" i="2" s="1"/>
  <c r="G267" i="2" s="1"/>
  <c r="G262" i="2"/>
  <c r="G261" i="2"/>
  <c r="G260" i="2"/>
  <c r="G259" i="2"/>
  <c r="G258" i="2"/>
  <c r="G257" i="2"/>
  <c r="G256" i="2"/>
  <c r="G254" i="2"/>
  <c r="G253" i="2"/>
  <c r="G252" i="2"/>
  <c r="G251" i="2"/>
  <c r="F250" i="2"/>
  <c r="F255" i="2" s="1"/>
  <c r="F268" i="2" s="1"/>
  <c r="E250" i="2"/>
  <c r="G249" i="2"/>
  <c r="G248" i="2"/>
  <c r="G247" i="2"/>
  <c r="G246" i="2"/>
  <c r="G245" i="2"/>
  <c r="G244" i="2"/>
  <c r="G243" i="2"/>
  <c r="G242" i="2"/>
  <c r="E240" i="2"/>
  <c r="G240" i="2" s="1"/>
  <c r="G239" i="2"/>
  <c r="G238" i="2"/>
  <c r="G237" i="2"/>
  <c r="G236" i="2"/>
  <c r="G235" i="2"/>
  <c r="G234" i="2"/>
  <c r="G233" i="2"/>
  <c r="G232" i="2"/>
  <c r="G231" i="2"/>
  <c r="G230" i="2"/>
  <c r="G229" i="2"/>
  <c r="G228" i="2"/>
  <c r="F227" i="2"/>
  <c r="F226" i="2" s="1"/>
  <c r="E227" i="2"/>
  <c r="G227" i="2" s="1"/>
  <c r="E226" i="2"/>
  <c r="G226" i="2" s="1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F203" i="2"/>
  <c r="E203" i="2"/>
  <c r="G203" i="2" s="1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F180" i="2"/>
  <c r="E180" i="2"/>
  <c r="G179" i="2"/>
  <c r="G178" i="2"/>
  <c r="G177" i="2"/>
  <c r="G176" i="2"/>
  <c r="G175" i="2"/>
  <c r="G174" i="2"/>
  <c r="G173" i="2"/>
  <c r="G172" i="2"/>
  <c r="G171" i="2"/>
  <c r="G170" i="2"/>
  <c r="F169" i="2"/>
  <c r="F240" i="2" s="1"/>
  <c r="E169" i="2"/>
  <c r="G169" i="2" s="1"/>
  <c r="G167" i="2"/>
  <c r="G166" i="2"/>
  <c r="G165" i="2"/>
  <c r="G164" i="2"/>
  <c r="G163" i="2"/>
  <c r="G162" i="2"/>
  <c r="G161" i="2"/>
  <c r="G160" i="2"/>
  <c r="F159" i="2"/>
  <c r="G159" i="2" s="1"/>
  <c r="E159" i="2"/>
  <c r="G158" i="2"/>
  <c r="G157" i="2"/>
  <c r="F156" i="2"/>
  <c r="F146" i="2" s="1"/>
  <c r="E156" i="2"/>
  <c r="G156" i="2" s="1"/>
  <c r="G155" i="2"/>
  <c r="G154" i="2"/>
  <c r="G153" i="2"/>
  <c r="G152" i="2"/>
  <c r="G151" i="2"/>
  <c r="G150" i="2"/>
  <c r="G149" i="2"/>
  <c r="G148" i="2"/>
  <c r="G147" i="2"/>
  <c r="G145" i="2"/>
  <c r="G144" i="2"/>
  <c r="G143" i="2"/>
  <c r="G142" i="2"/>
  <c r="G141" i="2"/>
  <c r="F140" i="2"/>
  <c r="E140" i="2"/>
  <c r="G140" i="2" s="1"/>
  <c r="G139" i="2"/>
  <c r="G138" i="2"/>
  <c r="G137" i="2"/>
  <c r="G136" i="2"/>
  <c r="F135" i="2"/>
  <c r="E135" i="2"/>
  <c r="G135" i="2" s="1"/>
  <c r="F134" i="2"/>
  <c r="G133" i="2"/>
  <c r="G132" i="2"/>
  <c r="G131" i="2"/>
  <c r="G130" i="2"/>
  <c r="G129" i="2"/>
  <c r="G128" i="2"/>
  <c r="F127" i="2"/>
  <c r="E127" i="2"/>
  <c r="G127" i="2" s="1"/>
  <c r="G126" i="2"/>
  <c r="G125" i="2"/>
  <c r="G124" i="2"/>
  <c r="G123" i="2"/>
  <c r="G122" i="2"/>
  <c r="F122" i="2"/>
  <c r="E122" i="2"/>
  <c r="G121" i="2"/>
  <c r="G120" i="2"/>
  <c r="G119" i="2"/>
  <c r="G118" i="2"/>
  <c r="G117" i="2"/>
  <c r="F116" i="2"/>
  <c r="E116" i="2"/>
  <c r="G116" i="2" s="1"/>
  <c r="G115" i="2"/>
  <c r="G114" i="2"/>
  <c r="G113" i="2"/>
  <c r="G112" i="2"/>
  <c r="G111" i="2"/>
  <c r="G110" i="2"/>
  <c r="G109" i="2"/>
  <c r="G108" i="2"/>
  <c r="F107" i="2"/>
  <c r="E107" i="2"/>
  <c r="G107" i="2" s="1"/>
  <c r="E106" i="2"/>
  <c r="G105" i="2"/>
  <c r="G104" i="2"/>
  <c r="G103" i="2"/>
  <c r="G102" i="2"/>
  <c r="G101" i="2"/>
  <c r="G100" i="2"/>
  <c r="F99" i="2"/>
  <c r="E99" i="2"/>
  <c r="G99" i="2" s="1"/>
  <c r="G98" i="2"/>
  <c r="G97" i="2"/>
  <c r="G96" i="2"/>
  <c r="G95" i="2"/>
  <c r="F94" i="2"/>
  <c r="E94" i="2"/>
  <c r="G93" i="2"/>
  <c r="G92" i="2"/>
  <c r="G91" i="2"/>
  <c r="F90" i="2"/>
  <c r="E90" i="2"/>
  <c r="G90" i="2" s="1"/>
  <c r="G89" i="2"/>
  <c r="G88" i="2"/>
  <c r="F87" i="2"/>
  <c r="E87" i="2"/>
  <c r="G87" i="2" s="1"/>
  <c r="G86" i="2"/>
  <c r="G85" i="2"/>
  <c r="G84" i="2"/>
  <c r="F84" i="2"/>
  <c r="E84" i="2"/>
  <c r="G83" i="2"/>
  <c r="G82" i="2"/>
  <c r="F81" i="2"/>
  <c r="F80" i="2" s="1"/>
  <c r="E81" i="2"/>
  <c r="G79" i="2"/>
  <c r="G78" i="2"/>
  <c r="G77" i="2"/>
  <c r="G76" i="2"/>
  <c r="G75" i="2"/>
  <c r="F74" i="2"/>
  <c r="E74" i="2"/>
  <c r="G74" i="2" s="1"/>
  <c r="G73" i="2"/>
  <c r="G72" i="2"/>
  <c r="G71" i="2"/>
  <c r="F70" i="2"/>
  <c r="F69" i="2" s="1"/>
  <c r="E70" i="2"/>
  <c r="G70" i="2" s="1"/>
  <c r="E69" i="2"/>
  <c r="G69" i="2" s="1"/>
  <c r="G68" i="2"/>
  <c r="G67" i="2"/>
  <c r="G66" i="2"/>
  <c r="F65" i="2"/>
  <c r="E65" i="2"/>
  <c r="G65" i="2" s="1"/>
  <c r="G64" i="2"/>
  <c r="G63" i="2"/>
  <c r="G62" i="2"/>
  <c r="G61" i="2"/>
  <c r="G60" i="2"/>
  <c r="F59" i="2"/>
  <c r="G59" i="2" s="1"/>
  <c r="E59" i="2"/>
  <c r="G58" i="2"/>
  <c r="G57" i="2"/>
  <c r="G56" i="2"/>
  <c r="G55" i="2"/>
  <c r="G54" i="2"/>
  <c r="F54" i="2"/>
  <c r="E54" i="2"/>
  <c r="G52" i="2"/>
  <c r="G51" i="2"/>
  <c r="G50" i="2"/>
  <c r="G49" i="2"/>
  <c r="G48" i="2"/>
  <c r="G47" i="2"/>
  <c r="G46" i="2"/>
  <c r="G45" i="2"/>
  <c r="G44" i="2"/>
  <c r="F44" i="2"/>
  <c r="E44" i="2"/>
  <c r="G43" i="2"/>
  <c r="G42" i="2"/>
  <c r="G41" i="2"/>
  <c r="G40" i="2"/>
  <c r="G39" i="2"/>
  <c r="G38" i="2"/>
  <c r="G37" i="2"/>
  <c r="G36" i="2"/>
  <c r="G35" i="2"/>
  <c r="G34" i="2"/>
  <c r="G33" i="2"/>
  <c r="F32" i="2"/>
  <c r="E32" i="2"/>
  <c r="G32" i="2" s="1"/>
  <c r="G31" i="2"/>
  <c r="G30" i="2"/>
  <c r="G29" i="2"/>
  <c r="F28" i="2"/>
  <c r="E28" i="2"/>
  <c r="G27" i="2"/>
  <c r="G26" i="2"/>
  <c r="F25" i="2"/>
  <c r="E25" i="2"/>
  <c r="G25" i="2" s="1"/>
  <c r="G24" i="2"/>
  <c r="G23" i="2"/>
  <c r="G22" i="2"/>
  <c r="G21" i="2"/>
  <c r="G20" i="2"/>
  <c r="G19" i="2"/>
  <c r="G18" i="2"/>
  <c r="F18" i="2"/>
  <c r="E18" i="2"/>
  <c r="G17" i="2"/>
  <c r="G16" i="2"/>
  <c r="G15" i="2"/>
  <c r="G14" i="2"/>
  <c r="G13" i="2"/>
  <c r="G12" i="2"/>
  <c r="F11" i="2"/>
  <c r="E11" i="2"/>
  <c r="G11" i="2" s="1"/>
  <c r="G10" i="2"/>
  <c r="G9" i="2"/>
  <c r="G8" i="2"/>
  <c r="F7" i="2"/>
  <c r="F6" i="2" s="1"/>
  <c r="E7" i="2"/>
  <c r="G7" i="2" s="1"/>
  <c r="E6" i="2"/>
  <c r="G312" i="1"/>
  <c r="G311" i="1"/>
  <c r="G310" i="1"/>
  <c r="G308" i="1"/>
  <c r="F305" i="1"/>
  <c r="E305" i="1"/>
  <c r="G305" i="1" s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F291" i="1"/>
  <c r="E291" i="1"/>
  <c r="G291" i="1" s="1"/>
  <c r="G290" i="1"/>
  <c r="G289" i="1"/>
  <c r="G287" i="1"/>
  <c r="F286" i="1"/>
  <c r="G286" i="1" s="1"/>
  <c r="E286" i="1"/>
  <c r="G285" i="1"/>
  <c r="G284" i="1"/>
  <c r="G283" i="1"/>
  <c r="G282" i="1"/>
  <c r="G281" i="1"/>
  <c r="G280" i="1"/>
  <c r="G279" i="1"/>
  <c r="F278" i="1"/>
  <c r="E278" i="1"/>
  <c r="G278" i="1" s="1"/>
  <c r="G277" i="1"/>
  <c r="G276" i="1"/>
  <c r="G275" i="1"/>
  <c r="G274" i="1"/>
  <c r="F273" i="1"/>
  <c r="E273" i="1"/>
  <c r="G273" i="1" s="1"/>
  <c r="G272" i="1"/>
  <c r="G271" i="1"/>
  <c r="F270" i="1"/>
  <c r="F288" i="1" s="1"/>
  <c r="F306" i="1" s="1"/>
  <c r="E270" i="1"/>
  <c r="E288" i="1" s="1"/>
  <c r="G266" i="1"/>
  <c r="G265" i="1"/>
  <c r="G264" i="1"/>
  <c r="G263" i="1"/>
  <c r="F263" i="1"/>
  <c r="F267" i="1" s="1"/>
  <c r="E263" i="1"/>
  <c r="E267" i="1" s="1"/>
  <c r="G267" i="1" s="1"/>
  <c r="G262" i="1"/>
  <c r="G261" i="1"/>
  <c r="G260" i="1"/>
  <c r="G259" i="1"/>
  <c r="G258" i="1"/>
  <c r="G257" i="1"/>
  <c r="G256" i="1"/>
  <c r="E255" i="1"/>
  <c r="G254" i="1"/>
  <c r="G253" i="1"/>
  <c r="G252" i="1"/>
  <c r="G251" i="1"/>
  <c r="F250" i="1"/>
  <c r="G250" i="1" s="1"/>
  <c r="E250" i="1"/>
  <c r="G249" i="1"/>
  <c r="G248" i="1"/>
  <c r="G247" i="1"/>
  <c r="G246" i="1"/>
  <c r="G245" i="1"/>
  <c r="G244" i="1"/>
  <c r="G243" i="1"/>
  <c r="G242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F227" i="1"/>
  <c r="F226" i="1" s="1"/>
  <c r="E227" i="1"/>
  <c r="E226" i="1" s="1"/>
  <c r="G226" i="1" s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F203" i="1"/>
  <c r="E203" i="1"/>
  <c r="G203" i="1" s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F180" i="1"/>
  <c r="E180" i="1"/>
  <c r="G180" i="1" s="1"/>
  <c r="G179" i="1"/>
  <c r="G178" i="1"/>
  <c r="G177" i="1"/>
  <c r="G176" i="1"/>
  <c r="G175" i="1"/>
  <c r="G174" i="1"/>
  <c r="G173" i="1"/>
  <c r="G172" i="1"/>
  <c r="G171" i="1"/>
  <c r="G170" i="1"/>
  <c r="F169" i="1"/>
  <c r="F240" i="1" s="1"/>
  <c r="E169" i="1"/>
  <c r="E240" i="1" s="1"/>
  <c r="G240" i="1" s="1"/>
  <c r="G167" i="1"/>
  <c r="G166" i="1"/>
  <c r="G165" i="1"/>
  <c r="G164" i="1"/>
  <c r="G163" i="1"/>
  <c r="G162" i="1"/>
  <c r="G161" i="1"/>
  <c r="G160" i="1"/>
  <c r="G159" i="1"/>
  <c r="F159" i="1"/>
  <c r="E159" i="1"/>
  <c r="G158" i="1"/>
  <c r="G157" i="1"/>
  <c r="F156" i="1"/>
  <c r="G156" i="1" s="1"/>
  <c r="E156" i="1"/>
  <c r="G155" i="1"/>
  <c r="G154" i="1"/>
  <c r="G153" i="1"/>
  <c r="G152" i="1"/>
  <c r="G151" i="1"/>
  <c r="G150" i="1"/>
  <c r="G149" i="1"/>
  <c r="G148" i="1"/>
  <c r="G147" i="1"/>
  <c r="F146" i="1"/>
  <c r="G146" i="1" s="1"/>
  <c r="E146" i="1"/>
  <c r="G145" i="1"/>
  <c r="G144" i="1"/>
  <c r="G143" i="1"/>
  <c r="G142" i="1"/>
  <c r="G141" i="1"/>
  <c r="F140" i="1"/>
  <c r="E140" i="1"/>
  <c r="G140" i="1" s="1"/>
  <c r="G139" i="1"/>
  <c r="G138" i="1"/>
  <c r="G137" i="1"/>
  <c r="G136" i="1"/>
  <c r="F135" i="1"/>
  <c r="E135" i="1"/>
  <c r="E134" i="1" s="1"/>
  <c r="G134" i="1" s="1"/>
  <c r="F134" i="1"/>
  <c r="G133" i="1"/>
  <c r="G132" i="1"/>
  <c r="G131" i="1"/>
  <c r="G130" i="1"/>
  <c r="G129" i="1"/>
  <c r="G128" i="1"/>
  <c r="F127" i="1"/>
  <c r="E127" i="1"/>
  <c r="G127" i="1" s="1"/>
  <c r="G126" i="1"/>
  <c r="G125" i="1"/>
  <c r="G124" i="1"/>
  <c r="G123" i="1"/>
  <c r="F122" i="1"/>
  <c r="E122" i="1"/>
  <c r="G122" i="1" s="1"/>
  <c r="G121" i="1"/>
  <c r="G120" i="1"/>
  <c r="G119" i="1"/>
  <c r="G118" i="1"/>
  <c r="G117" i="1"/>
  <c r="F116" i="1"/>
  <c r="G116" i="1" s="1"/>
  <c r="E116" i="1"/>
  <c r="G115" i="1"/>
  <c r="G114" i="1"/>
  <c r="G113" i="1"/>
  <c r="G112" i="1"/>
  <c r="G111" i="1"/>
  <c r="G110" i="1"/>
  <c r="G109" i="1"/>
  <c r="G108" i="1"/>
  <c r="F107" i="1"/>
  <c r="F106" i="1" s="1"/>
  <c r="E107" i="1"/>
  <c r="E106" i="1" s="1"/>
  <c r="G105" i="1"/>
  <c r="G104" i="1"/>
  <c r="G103" i="1"/>
  <c r="G102" i="1"/>
  <c r="G101" i="1"/>
  <c r="G100" i="1"/>
  <c r="F99" i="1"/>
  <c r="E99" i="1"/>
  <c r="G99" i="1" s="1"/>
  <c r="G98" i="1"/>
  <c r="G97" i="1"/>
  <c r="G96" i="1"/>
  <c r="G95" i="1"/>
  <c r="F94" i="1"/>
  <c r="G94" i="1" s="1"/>
  <c r="E94" i="1"/>
  <c r="G93" i="1"/>
  <c r="G92" i="1"/>
  <c r="G91" i="1"/>
  <c r="F90" i="1"/>
  <c r="G90" i="1" s="1"/>
  <c r="E90" i="1"/>
  <c r="G89" i="1"/>
  <c r="G88" i="1"/>
  <c r="F87" i="1"/>
  <c r="E87" i="1"/>
  <c r="G87" i="1" s="1"/>
  <c r="G86" i="1"/>
  <c r="G85" i="1"/>
  <c r="F84" i="1"/>
  <c r="E84" i="1"/>
  <c r="G84" i="1" s="1"/>
  <c r="G83" i="1"/>
  <c r="G82" i="1"/>
  <c r="F81" i="1"/>
  <c r="E81" i="1"/>
  <c r="E80" i="1" s="1"/>
  <c r="G80" i="1" s="1"/>
  <c r="F80" i="1"/>
  <c r="G79" i="1"/>
  <c r="G78" i="1"/>
  <c r="G77" i="1"/>
  <c r="G76" i="1"/>
  <c r="G75" i="1"/>
  <c r="F74" i="1"/>
  <c r="E74" i="1"/>
  <c r="G74" i="1" s="1"/>
  <c r="G73" i="1"/>
  <c r="G72" i="1"/>
  <c r="G71" i="1"/>
  <c r="F70" i="1"/>
  <c r="E70" i="1"/>
  <c r="G70" i="1" s="1"/>
  <c r="F69" i="1"/>
  <c r="E69" i="1"/>
  <c r="G69" i="1" s="1"/>
  <c r="G68" i="1"/>
  <c r="G67" i="1"/>
  <c r="G66" i="1"/>
  <c r="F65" i="1"/>
  <c r="F53" i="1" s="1"/>
  <c r="E65" i="1"/>
  <c r="G65" i="1" s="1"/>
  <c r="G64" i="1"/>
  <c r="G63" i="1"/>
  <c r="G62" i="1"/>
  <c r="G61" i="1"/>
  <c r="G60" i="1"/>
  <c r="G59" i="1"/>
  <c r="F59" i="1"/>
  <c r="E59" i="1"/>
  <c r="G58" i="1"/>
  <c r="G57" i="1"/>
  <c r="G56" i="1"/>
  <c r="G55" i="1"/>
  <c r="F54" i="1"/>
  <c r="E54" i="1"/>
  <c r="G54" i="1" s="1"/>
  <c r="E53" i="1"/>
  <c r="G53" i="1" s="1"/>
  <c r="G52" i="1"/>
  <c r="G51" i="1"/>
  <c r="G50" i="1"/>
  <c r="G49" i="1"/>
  <c r="G48" i="1"/>
  <c r="G47" i="1"/>
  <c r="G46" i="1"/>
  <c r="G45" i="1"/>
  <c r="F44" i="1"/>
  <c r="E44" i="1"/>
  <c r="G44" i="1" s="1"/>
  <c r="G43" i="1"/>
  <c r="G42" i="1"/>
  <c r="G41" i="1"/>
  <c r="G40" i="1"/>
  <c r="G39" i="1"/>
  <c r="G38" i="1"/>
  <c r="G37" i="1"/>
  <c r="G36" i="1"/>
  <c r="G35" i="1"/>
  <c r="G34" i="1"/>
  <c r="G33" i="1"/>
  <c r="F32" i="1"/>
  <c r="G32" i="1" s="1"/>
  <c r="E32" i="1"/>
  <c r="G31" i="1"/>
  <c r="G30" i="1"/>
  <c r="G29" i="1"/>
  <c r="F28" i="1"/>
  <c r="G28" i="1" s="1"/>
  <c r="E28" i="1"/>
  <c r="G27" i="1"/>
  <c r="G26" i="1"/>
  <c r="F25" i="1"/>
  <c r="E25" i="1"/>
  <c r="G25" i="1" s="1"/>
  <c r="G24" i="1"/>
  <c r="G23" i="1"/>
  <c r="G22" i="1"/>
  <c r="G21" i="1"/>
  <c r="G20" i="1"/>
  <c r="G19" i="1"/>
  <c r="F18" i="1"/>
  <c r="E18" i="1"/>
  <c r="G18" i="1" s="1"/>
  <c r="G17" i="1"/>
  <c r="G16" i="1"/>
  <c r="G15" i="1"/>
  <c r="G14" i="1"/>
  <c r="G13" i="1"/>
  <c r="G12" i="1"/>
  <c r="F11" i="1"/>
  <c r="E11" i="1"/>
  <c r="G11" i="1" s="1"/>
  <c r="G10" i="1"/>
  <c r="G9" i="1"/>
  <c r="G8" i="1"/>
  <c r="F7" i="1"/>
  <c r="F6" i="1" s="1"/>
  <c r="E7" i="1"/>
  <c r="E6" i="1" s="1"/>
  <c r="E306" i="1" l="1"/>
  <c r="G306" i="1" s="1"/>
  <c r="G288" i="1"/>
  <c r="E168" i="1"/>
  <c r="G6" i="1"/>
  <c r="G106" i="1"/>
  <c r="F168" i="1"/>
  <c r="F241" i="1" s="1"/>
  <c r="F269" i="1" s="1"/>
  <c r="F307" i="1" s="1"/>
  <c r="F309" i="1" s="1"/>
  <c r="F313" i="1" s="1"/>
  <c r="G255" i="1"/>
  <c r="F168" i="4"/>
  <c r="F241" i="4" s="1"/>
  <c r="F255" i="1"/>
  <c r="F268" i="1" s="1"/>
  <c r="G6" i="2"/>
  <c r="G81" i="1"/>
  <c r="G135" i="1"/>
  <c r="G28" i="2"/>
  <c r="F106" i="2"/>
  <c r="G106" i="2" s="1"/>
  <c r="E288" i="2"/>
  <c r="G273" i="2"/>
  <c r="E305" i="3"/>
  <c r="G305" i="3" s="1"/>
  <c r="G291" i="3"/>
  <c r="E134" i="6"/>
  <c r="G134" i="6" s="1"/>
  <c r="G135" i="6"/>
  <c r="G146" i="5"/>
  <c r="E53" i="4"/>
  <c r="G53" i="4" s="1"/>
  <c r="G54" i="4"/>
  <c r="F53" i="2"/>
  <c r="F168" i="2" s="1"/>
  <c r="F241" i="2" s="1"/>
  <c r="F269" i="2" s="1"/>
  <c r="F307" i="2" s="1"/>
  <c r="F309" i="2" s="1"/>
  <c r="F313" i="2" s="1"/>
  <c r="G81" i="2"/>
  <c r="G94" i="2"/>
  <c r="E134" i="2"/>
  <c r="G134" i="2" s="1"/>
  <c r="G250" i="2"/>
  <c r="E255" i="2"/>
  <c r="F6" i="3"/>
  <c r="G44" i="3"/>
  <c r="E106" i="3"/>
  <c r="G106" i="3" s="1"/>
  <c r="G159" i="4"/>
  <c r="E146" i="4"/>
  <c r="G146" i="4" s="1"/>
  <c r="E240" i="4"/>
  <c r="G240" i="4" s="1"/>
  <c r="F268" i="4"/>
  <c r="G305" i="4"/>
  <c r="G28" i="5"/>
  <c r="F53" i="5"/>
  <c r="G90" i="5"/>
  <c r="G116" i="5"/>
  <c r="G156" i="5"/>
  <c r="E226" i="5"/>
  <c r="G226" i="5" s="1"/>
  <c r="G227" i="5"/>
  <c r="G250" i="5"/>
  <c r="E255" i="5"/>
  <c r="E288" i="5"/>
  <c r="G84" i="6"/>
  <c r="E305" i="6"/>
  <c r="G305" i="6" s="1"/>
  <c r="G291" i="6"/>
  <c r="E268" i="1"/>
  <c r="G268" i="1" s="1"/>
  <c r="G107" i="3"/>
  <c r="E69" i="4"/>
  <c r="G69" i="4" s="1"/>
  <c r="G70" i="4"/>
  <c r="G7" i="1"/>
  <c r="G107" i="1"/>
  <c r="G169" i="1"/>
  <c r="G227" i="1"/>
  <c r="E288" i="3"/>
  <c r="G270" i="3"/>
  <c r="F69" i="4"/>
  <c r="G135" i="4"/>
  <c r="G107" i="6"/>
  <c r="E80" i="3"/>
  <c r="G80" i="3" s="1"/>
  <c r="G81" i="3"/>
  <c r="F168" i="5"/>
  <c r="F241" i="5" s="1"/>
  <c r="F269" i="5" s="1"/>
  <c r="F307" i="5" s="1"/>
  <c r="F309" i="5" s="1"/>
  <c r="F313" i="5" s="1"/>
  <c r="E106" i="5"/>
  <c r="G106" i="5" s="1"/>
  <c r="G107" i="5"/>
  <c r="E80" i="6"/>
  <c r="G80" i="6" s="1"/>
  <c r="G81" i="6"/>
  <c r="G270" i="1"/>
  <c r="E53" i="2"/>
  <c r="E80" i="2"/>
  <c r="G80" i="2" s="1"/>
  <c r="E146" i="2"/>
  <c r="G146" i="2" s="1"/>
  <c r="F53" i="3"/>
  <c r="G53" i="3" s="1"/>
  <c r="E134" i="3"/>
  <c r="G134" i="3" s="1"/>
  <c r="G135" i="3"/>
  <c r="G169" i="3"/>
  <c r="F288" i="3"/>
  <c r="F306" i="3" s="1"/>
  <c r="E6" i="4"/>
  <c r="G81" i="4"/>
  <c r="G288" i="4"/>
  <c r="G291" i="4"/>
  <c r="E6" i="5"/>
  <c r="G7" i="5"/>
  <c r="E53" i="5"/>
  <c r="G53" i="5" s="1"/>
  <c r="E80" i="5"/>
  <c r="G80" i="5" s="1"/>
  <c r="E240" i="5"/>
  <c r="G240" i="5" s="1"/>
  <c r="G169" i="5"/>
  <c r="G305" i="5"/>
  <c r="F6" i="6"/>
  <c r="F168" i="6" s="1"/>
  <c r="F241" i="6" s="1"/>
  <c r="F269" i="6" s="1"/>
  <c r="F307" i="6" s="1"/>
  <c r="F309" i="6" s="1"/>
  <c r="F313" i="6" s="1"/>
  <c r="G169" i="6"/>
  <c r="E288" i="6"/>
  <c r="G270" i="6"/>
  <c r="E267" i="3"/>
  <c r="E267" i="6"/>
  <c r="E268" i="4"/>
  <c r="G270" i="5"/>
  <c r="E146" i="6"/>
  <c r="G146" i="6" s="1"/>
  <c r="E53" i="6"/>
  <c r="G53" i="6" s="1"/>
  <c r="G288" i="6" l="1"/>
  <c r="E306" i="6"/>
  <c r="G306" i="6" s="1"/>
  <c r="F269" i="4"/>
  <c r="F307" i="4" s="1"/>
  <c r="F309" i="4" s="1"/>
  <c r="F313" i="4" s="1"/>
  <c r="G288" i="3"/>
  <c r="E306" i="3"/>
  <c r="G306" i="3" s="1"/>
  <c r="G267" i="3"/>
  <c r="E268" i="3"/>
  <c r="G268" i="3" s="1"/>
  <c r="E306" i="2"/>
  <c r="G306" i="2" s="1"/>
  <c r="G288" i="2"/>
  <c r="G6" i="4"/>
  <c r="E168" i="4"/>
  <c r="E306" i="5"/>
  <c r="G306" i="5" s="1"/>
  <c r="G288" i="5"/>
  <c r="E241" i="1"/>
  <c r="G168" i="1"/>
  <c r="G268" i="4"/>
  <c r="E168" i="6"/>
  <c r="G255" i="5"/>
  <c r="E268" i="5"/>
  <c r="G268" i="5" s="1"/>
  <c r="E168" i="3"/>
  <c r="F168" i="3"/>
  <c r="F241" i="3" s="1"/>
  <c r="F269" i="3" s="1"/>
  <c r="F307" i="3" s="1"/>
  <c r="F309" i="3" s="1"/>
  <c r="F313" i="3" s="1"/>
  <c r="G255" i="2"/>
  <c r="E268" i="2"/>
  <c r="G268" i="2" s="1"/>
  <c r="G267" i="6"/>
  <c r="E268" i="6"/>
  <c r="G268" i="6" s="1"/>
  <c r="E168" i="5"/>
  <c r="G6" i="5"/>
  <c r="G53" i="2"/>
  <c r="G6" i="6"/>
  <c r="G6" i="3"/>
  <c r="E168" i="2"/>
  <c r="E241" i="6" l="1"/>
  <c r="G168" i="6"/>
  <c r="E241" i="4"/>
  <c r="G168" i="4"/>
  <c r="E241" i="5"/>
  <c r="G168" i="5"/>
  <c r="E241" i="3"/>
  <c r="G168" i="3"/>
  <c r="G241" i="1"/>
  <c r="E269" i="1"/>
  <c r="G168" i="2"/>
  <c r="E241" i="2"/>
  <c r="E269" i="2" l="1"/>
  <c r="G241" i="2"/>
  <c r="E269" i="5"/>
  <c r="G241" i="5"/>
  <c r="E307" i="1"/>
  <c r="G269" i="1"/>
  <c r="G241" i="4"/>
  <c r="E269" i="4"/>
  <c r="E269" i="3"/>
  <c r="G241" i="3"/>
  <c r="E269" i="6"/>
  <c r="G241" i="6"/>
  <c r="E307" i="6" l="1"/>
  <c r="G269" i="6"/>
  <c r="G307" i="1"/>
  <c r="E309" i="1"/>
  <c r="E307" i="3"/>
  <c r="G269" i="3"/>
  <c r="E307" i="5"/>
  <c r="G269" i="5"/>
  <c r="E307" i="4"/>
  <c r="G269" i="4"/>
  <c r="E307" i="2"/>
  <c r="G269" i="2"/>
  <c r="E309" i="2" l="1"/>
  <c r="G307" i="2"/>
  <c r="E309" i="3"/>
  <c r="G307" i="3"/>
  <c r="G309" i="1"/>
  <c r="E313" i="1"/>
  <c r="G313" i="1" s="1"/>
  <c r="G307" i="4"/>
  <c r="E309" i="4"/>
  <c r="E309" i="5"/>
  <c r="G307" i="5"/>
  <c r="E309" i="6"/>
  <c r="G307" i="6"/>
  <c r="G309" i="6" l="1"/>
  <c r="E313" i="6"/>
  <c r="G313" i="6" s="1"/>
  <c r="E313" i="5"/>
  <c r="G313" i="5" s="1"/>
  <c r="G309" i="5"/>
  <c r="G309" i="4"/>
  <c r="E313" i="4"/>
  <c r="G313" i="4" s="1"/>
  <c r="G309" i="3"/>
  <c r="E313" i="3"/>
  <c r="G313" i="3" s="1"/>
  <c r="E313" i="2"/>
  <c r="G313" i="2" s="1"/>
  <c r="G309" i="2"/>
</calcChain>
</file>

<file path=xl/sharedStrings.xml><?xml version="1.0" encoding="utf-8"?>
<sst xmlns="http://schemas.openxmlformats.org/spreadsheetml/2006/main" count="1956" uniqueCount="262">
  <si>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</si>
  <si>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本部  事業活動計算書</t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</si>
  <si>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</si>
  <si>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</si>
  <si>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</si>
  <si>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</si>
  <si>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</si>
  <si>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</si>
  <si>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</si>
  <si>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</si>
  <si>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</si>
  <si>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　施設介護料収益</t>
  </si>
  <si>
    <t>　　介護報酬収益</t>
  </si>
  <si>
    <t>　　利用者負担金収益（公費）</t>
  </si>
  <si>
    <t>　　利用者負担金収益（一般）</t>
  </si>
  <si>
    <t>　居宅介護料収益</t>
  </si>
  <si>
    <t>　　介護予防報酬収益</t>
  </si>
  <si>
    <t>　　介護負担金収益（公費）</t>
  </si>
  <si>
    <t>　　介護負担金収益（一般）</t>
  </si>
  <si>
    <t>　　介護予防負担金収益（公費）</t>
  </si>
  <si>
    <t>　　介護予防負担金収益（一般）</t>
  </si>
  <si>
    <t>　地域密着型介護料収益</t>
  </si>
  <si>
    <t>　居宅介護支援介護料収益</t>
  </si>
  <si>
    <t>　　居宅介護支援介護料収益</t>
  </si>
  <si>
    <t>　　介護予防支援介護料収益</t>
  </si>
  <si>
    <t>　介護予防・日常生活支援総合事業収益</t>
  </si>
  <si>
    <t>　　事業費収益</t>
  </si>
  <si>
    <t>　　事業負担金収益（公費）</t>
  </si>
  <si>
    <t>　　事業負担金収益（一般）</t>
  </si>
  <si>
    <t>　利用者等利用料収益</t>
  </si>
  <si>
    <t>　　施設サービス利用料収益</t>
  </si>
  <si>
    <t>　　居宅介護サービス利用料収益</t>
  </si>
  <si>
    <t>　　地域密着型介護サービス利用料収益</t>
  </si>
  <si>
    <t>　　食費収益（公費）</t>
  </si>
  <si>
    <t>　　食費収益（一般）</t>
  </si>
  <si>
    <t>　　食費収益（特定）</t>
  </si>
  <si>
    <t>　　居住費収益（公費）</t>
  </si>
  <si>
    <t>　　居住費収益（一般）</t>
  </si>
  <si>
    <t>　　居住費収益（特定）</t>
  </si>
  <si>
    <t>　　介護予防・日常生活支援総合事業利用料収益</t>
  </si>
  <si>
    <t>　　その他の利用料収益</t>
  </si>
  <si>
    <t>　その他の事業収益</t>
  </si>
  <si>
    <t>　　補助金事業収益（公費）</t>
  </si>
  <si>
    <t>　　補助金事業収益（一般）</t>
  </si>
  <si>
    <t>　　市町村特別事業収益（公費）</t>
  </si>
  <si>
    <t>　　市町村特別事業収益（一般）</t>
  </si>
  <si>
    <t>　　受託事業収益（公費）</t>
  </si>
  <si>
    <t>　　受託事業収益（一般）</t>
  </si>
  <si>
    <t>　　その他の事業収益</t>
  </si>
  <si>
    <t>　（保険等査定減）</t>
  </si>
  <si>
    <t>老人福祉事業収益</t>
  </si>
  <si>
    <t>　措置事業収益</t>
  </si>
  <si>
    <t>　　事務費収益</t>
  </si>
  <si>
    <t>　運営事業収益</t>
  </si>
  <si>
    <t>　　管理費収益</t>
  </si>
  <si>
    <t>児童福祉事業収益</t>
  </si>
  <si>
    <t>　措置費収益</t>
  </si>
  <si>
    <t>　私的契約利用料収益</t>
  </si>
  <si>
    <t>保育事業収益</t>
  </si>
  <si>
    <t>　施設型給付費収益</t>
  </si>
  <si>
    <t>　　施設型給付費収益</t>
  </si>
  <si>
    <t>　　利用者負担金収益</t>
  </si>
  <si>
    <t>　特例施設型給付費収益</t>
  </si>
  <si>
    <t>　　特例施設型給付費収益</t>
  </si>
  <si>
    <t>　地域型保育給付費収益</t>
  </si>
  <si>
    <t>　　地域型保育給付費収益</t>
  </si>
  <si>
    <t>　特例地域型保育給付費収益</t>
  </si>
  <si>
    <t>　　特例地域型保育給付費収益</t>
  </si>
  <si>
    <t>　委託費収益</t>
  </si>
  <si>
    <t>　　利用者等利用料収益（公費）</t>
  </si>
  <si>
    <t>　　利用者等利用料収益（一般）</t>
  </si>
  <si>
    <t>就労支援事業収益</t>
  </si>
  <si>
    <t>障害福祉サービス等事業収益</t>
  </si>
  <si>
    <t>　自立支援給付費収益</t>
  </si>
  <si>
    <t>　　介護給付費収益</t>
  </si>
  <si>
    <t>　　特例介護給付費収益</t>
  </si>
  <si>
    <t>　　訓練等給付費収益</t>
  </si>
  <si>
    <t>　　特例訓練等給付費収益</t>
  </si>
  <si>
    <t>　　地域相談支援給付費収益</t>
  </si>
  <si>
    <t>　　特例地域相談支援給付費収益</t>
  </si>
  <si>
    <t>　　計画相談支援給付費収益</t>
  </si>
  <si>
    <t>　　特例計画相談支援給付費収益</t>
  </si>
  <si>
    <t>　障害児施設給付費収益</t>
  </si>
  <si>
    <t>　　障害児通所給付費収益</t>
  </si>
  <si>
    <t>　　障害児入所給付費収益</t>
  </si>
  <si>
    <t>　　障害児相談支援給付費収益</t>
  </si>
  <si>
    <t>　　特例障害児相談支援給付費収益</t>
  </si>
  <si>
    <t>　利用者負担金収益</t>
  </si>
  <si>
    <t>　補足給付費収益</t>
  </si>
  <si>
    <t>　　特定障害者特別給付費収益</t>
  </si>
  <si>
    <t>　　特例特定障害者特別給付費収益</t>
  </si>
  <si>
    <t>　　特定入所障害児食費等給付費収益</t>
  </si>
  <si>
    <t>　特定費用収益</t>
  </si>
  <si>
    <t>生活保護事業収益</t>
  </si>
  <si>
    <t>　授産事業収益</t>
  </si>
  <si>
    <t>医療事業収益</t>
  </si>
  <si>
    <t>　入院診療収益（公費）</t>
  </si>
  <si>
    <t>　入院診療収益（一般）</t>
  </si>
  <si>
    <t>　室料差額収益</t>
  </si>
  <si>
    <t>　外来診療収益（公費）</t>
  </si>
  <si>
    <t>　外来診療収益（一般）</t>
  </si>
  <si>
    <t>　保健予防活動収益</t>
  </si>
  <si>
    <t>　受託検査・施設利用収益</t>
  </si>
  <si>
    <t>　訪問看護療養費収益（公費）</t>
  </si>
  <si>
    <t>　訪問看護療養費収益（一般）</t>
  </si>
  <si>
    <t>　訪問看護利用料収益</t>
  </si>
  <si>
    <t>　　訪問看護基本利用料収益</t>
  </si>
  <si>
    <t>　　訪問看護その他の利用料収益</t>
  </si>
  <si>
    <t>　その他の医療事業収益</t>
  </si>
  <si>
    <t>　　その他の医業収益</t>
  </si>
  <si>
    <t>経常経費寄附金収益</t>
  </si>
  <si>
    <t>その他の収益</t>
  </si>
  <si>
    <t>サービス活動収益計（１）</t>
  </si>
  <si>
    <t>費用</t>
  </si>
  <si>
    <t>人件費</t>
  </si>
  <si>
    <t>　役員報酬</t>
  </si>
  <si>
    <t>　職員給料</t>
  </si>
  <si>
    <t>　職員賞与</t>
  </si>
  <si>
    <t>　賞与引当金繰入</t>
  </si>
  <si>
    <t>　役員退職慰労引当金繰入</t>
  </si>
  <si>
    <t>　非常勤職員給与</t>
  </si>
  <si>
    <t>　派遣職員費</t>
  </si>
  <si>
    <t>　退職給付費用</t>
  </si>
  <si>
    <t>　役員退職慰労金</t>
  </si>
  <si>
    <t>　法定福利費</t>
  </si>
  <si>
    <t>事業費</t>
  </si>
  <si>
    <t>　給食費</t>
  </si>
  <si>
    <t>　介護用品費</t>
  </si>
  <si>
    <t>　医薬品費</t>
  </si>
  <si>
    <t>　診療・療養等材料費</t>
  </si>
  <si>
    <t>　保健衛生費</t>
  </si>
  <si>
    <t>　医療費</t>
  </si>
  <si>
    <t>　被服費</t>
  </si>
  <si>
    <t>　教養娯楽費</t>
  </si>
  <si>
    <t>　日用品費</t>
  </si>
  <si>
    <t>　保育材料費</t>
  </si>
  <si>
    <t>　本人支給金</t>
  </si>
  <si>
    <t>　水道光熱費</t>
  </si>
  <si>
    <t>　燃料費</t>
  </si>
  <si>
    <t>　消耗器具備品費</t>
  </si>
  <si>
    <t>　保険料</t>
  </si>
  <si>
    <t>　賃借料</t>
  </si>
  <si>
    <t>　教育指導費</t>
  </si>
  <si>
    <t>　就職支度費</t>
  </si>
  <si>
    <t>　葬祭費</t>
  </si>
  <si>
    <t>　車輌費</t>
  </si>
  <si>
    <t>　棚卸資産評価損</t>
  </si>
  <si>
    <t>　雑費</t>
  </si>
  <si>
    <t>事務費</t>
  </si>
  <si>
    <t>　福利厚生費</t>
  </si>
  <si>
    <t>　職員被服費</t>
  </si>
  <si>
    <t>　旅費交通費</t>
  </si>
  <si>
    <t>　研修研究費</t>
  </si>
  <si>
    <t>　事務消耗品費</t>
  </si>
  <si>
    <t>　印刷製本費</t>
  </si>
  <si>
    <t>　修繕費</t>
  </si>
  <si>
    <t>　通信運搬費</t>
  </si>
  <si>
    <t>　会議費</t>
  </si>
  <si>
    <t>　広報費</t>
  </si>
  <si>
    <t>　業務委託費</t>
  </si>
  <si>
    <t>　手数料</t>
  </si>
  <si>
    <t>　土地・建物賃借料</t>
  </si>
  <si>
    <t>　租税公課</t>
  </si>
  <si>
    <t>　保守料</t>
  </si>
  <si>
    <t>　渉外費</t>
  </si>
  <si>
    <t>　諸会費</t>
  </si>
  <si>
    <t>就労支援事業費用</t>
  </si>
  <si>
    <t>　就労支援事業販売原価</t>
  </si>
  <si>
    <t>　　期首製品（商品）棚卸高</t>
  </si>
  <si>
    <t>　　当期就労支援事業製造原価</t>
  </si>
  <si>
    <t>　　当期就労支援事業仕入高</t>
  </si>
  <si>
    <t>　　期末製品（商品）棚卸高</t>
  </si>
  <si>
    <t>　就労支援事業販管費</t>
  </si>
  <si>
    <t>授産事業費用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</si>
  <si>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</si>
  <si>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</si>
  <si>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</si>
  <si>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</si>
  <si>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</si>
  <si>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</si>
  <si>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</si>
  <si>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</si>
  <si>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</si>
  <si>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</si>
  <si>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</si>
  <si>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</si>
  <si>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</si>
  <si>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</si>
  <si>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</si>
  <si>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</si>
  <si>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</si>
  <si>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</si>
  <si>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　受入研修費収益</t>
  </si>
  <si>
    <t>　利用者等外給食収益</t>
  </si>
  <si>
    <t>　為替差益</t>
  </si>
  <si>
    <t>　雑収益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</si>
  <si>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</si>
  <si>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</si>
  <si>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</si>
  <si>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</si>
  <si>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</si>
  <si>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</si>
  <si>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</si>
  <si>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</si>
  <si>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</si>
  <si>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　利用者等外給食費</t>
  </si>
  <si>
    <t>　為替差損</t>
  </si>
  <si>
    <t>　雑損失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</si>
  <si>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</si>
  <si>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</si>
  <si>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</si>
  <si>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</si>
  <si>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</si>
  <si>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　施設整備等補助金収益</t>
  </si>
  <si>
    <t>　設備資金借入金元金償還補助金収益</t>
  </si>
  <si>
    <t>施設整備等寄附金収益</t>
  </si>
  <si>
    <t>　施設整備等寄附金収益</t>
  </si>
  <si>
    <t>　設備資金借入金元金償還寄附金収益</t>
  </si>
  <si>
    <t>長期運営資金借入金元金償還寄附金収益</t>
  </si>
  <si>
    <t>固定資産受贈額</t>
  </si>
  <si>
    <t>固定資産売却益</t>
  </si>
  <si>
    <t>　車輌運搬具売却益</t>
  </si>
  <si>
    <t>　器具及び備品売却益</t>
  </si>
  <si>
    <t>事業区分間繰入金収益</t>
  </si>
  <si>
    <t>拠点区分間繰入金収益</t>
  </si>
  <si>
    <t>事業区分間固定資産移管収益</t>
  </si>
  <si>
    <t>拠点区分間固定資産移管収益</t>
  </si>
  <si>
    <t>サービス区分間繰入金収益</t>
  </si>
  <si>
    <t>その他の特別収益</t>
  </si>
  <si>
    <t>　徴収不能引当金戻入益</t>
  </si>
  <si>
    <t>特別収益計（８）</t>
  </si>
  <si>
    <t>基本金組入額</t>
  </si>
  <si>
    <t>資産評価損</t>
  </si>
  <si>
    <t>固定資産売却損・処分損</t>
  </si>
  <si>
    <t>　建物売却損・処分損</t>
  </si>
  <si>
    <t>　車輌運搬具売却損・処分損</t>
  </si>
  <si>
    <t>　器具及び備品売却損・処分損</t>
  </si>
  <si>
    <t>　その他の固定資産売却損・処分損</t>
  </si>
  <si>
    <t>国庫補助金等特別積立金取崩額（除却等）</t>
  </si>
  <si>
    <t>国庫補助金等特別積立金積立額</t>
  </si>
  <si>
    <t>災害損失</t>
  </si>
  <si>
    <t>事業区分間繰入金費用</t>
  </si>
  <si>
    <t>拠点区分間繰入金費用</t>
  </si>
  <si>
    <t>事業区分間固定資産移管費用</t>
  </si>
  <si>
    <t>拠点区分間固定資産移管費用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</si>
  <si>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</si>
  <si>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</si>
  <si>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</si>
  <si>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</si>
  <si>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</si>
  <si>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</si>
  <si>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</si>
  <si>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</si>
  <si>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</si>
  <si>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</si>
  <si>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</si>
  <si>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</si>
  <si>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みなみ風  事業活動計算書</t>
    <phoneticPr fontId="4"/>
  </si>
  <si>
    <t>そよ風  事業活動計算書</t>
    <phoneticPr fontId="4"/>
  </si>
  <si>
    <t>中央林間  事業活動計算書</t>
    <phoneticPr fontId="4"/>
  </si>
  <si>
    <t>えびなの風  事業活動計算書</t>
    <phoneticPr fontId="4"/>
  </si>
  <si>
    <t>風の子  事業活動計算書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</si>
</sst>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569C4E16-5E9E-46B3-AFFC-C622D2614A5D}"/>
    <cellStyle name="標準 3" xfId="1" xr:uid="{D1F859E6-9F83-488B-8D37-584BC3E485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B2E0-F01A-48FD-A660-A9D4A36685A8}">
  <sheetPr>
    <pageSetUpPr fitToPage="1"/>
  </sheetPr>
  <dimension ref="B1:G31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+E7+E11+E18+E25+E28+E32+E44+E52</f>
        <v>0</v>
      </c>
      <c r="F6" s="11">
        <f>+F7+F11+F18+F25+F28+F32+F44+F52</f>
        <v>0</v>
      </c>
      <c r="G6" s="11">
        <f>E6-F6</f>
        <v>0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+E12+E13+E14+E15+E16+E17</f>
        <v>0</v>
      </c>
      <c r="F11" s="14">
        <f>+F12+F13+F14+F15+F16+F17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/>
      <c r="F14" s="14"/>
      <c r="G14" s="14">
        <f t="shared" si="0"/>
        <v>0</v>
      </c>
    </row>
    <row r="15" spans="2:7" x14ac:dyDescent="0.4">
      <c r="B15" s="12"/>
      <c r="C15" s="12"/>
      <c r="D15" s="13" t="s">
        <v>18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19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20</v>
      </c>
      <c r="E17" s="14"/>
      <c r="F17" s="14"/>
      <c r="G17" s="14">
        <f t="shared" si="0"/>
        <v>0</v>
      </c>
    </row>
    <row r="18" spans="2:7" x14ac:dyDescent="0.4">
      <c r="B18" s="12"/>
      <c r="C18" s="12"/>
      <c r="D18" s="13" t="s">
        <v>21</v>
      </c>
      <c r="E18" s="14">
        <f>+E19+E20+E21+E22+E23+E24</f>
        <v>0</v>
      </c>
      <c r="F18" s="14">
        <f>+F19+F20+F21+F22+F23+F24</f>
        <v>0</v>
      </c>
      <c r="G18" s="14">
        <f t="shared" si="0"/>
        <v>0</v>
      </c>
    </row>
    <row r="19" spans="2:7" x14ac:dyDescent="0.4">
      <c r="B19" s="12"/>
      <c r="C19" s="12"/>
      <c r="D19" s="13" t="s">
        <v>12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16</v>
      </c>
      <c r="E20" s="14"/>
      <c r="F20" s="14"/>
      <c r="G20" s="14">
        <f t="shared" si="0"/>
        <v>0</v>
      </c>
    </row>
    <row r="21" spans="2:7" x14ac:dyDescent="0.4">
      <c r="B21" s="12"/>
      <c r="C21" s="12"/>
      <c r="D21" s="13" t="s">
        <v>17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18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19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20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22</v>
      </c>
      <c r="E25" s="14">
        <f>+E26+E27</f>
        <v>0</v>
      </c>
      <c r="F25" s="14">
        <f>+F26+F27</f>
        <v>0</v>
      </c>
      <c r="G25" s="14">
        <f t="shared" si="0"/>
        <v>0</v>
      </c>
    </row>
    <row r="26" spans="2:7" x14ac:dyDescent="0.4">
      <c r="B26" s="12"/>
      <c r="C26" s="12"/>
      <c r="D26" s="13" t="s">
        <v>23</v>
      </c>
      <c r="E26" s="14"/>
      <c r="F26" s="14"/>
      <c r="G26" s="14">
        <f t="shared" si="0"/>
        <v>0</v>
      </c>
    </row>
    <row r="27" spans="2:7" x14ac:dyDescent="0.4">
      <c r="B27" s="12"/>
      <c r="C27" s="12"/>
      <c r="D27" s="13" t="s">
        <v>24</v>
      </c>
      <c r="E27" s="14"/>
      <c r="F27" s="14"/>
      <c r="G27" s="14">
        <f t="shared" si="0"/>
        <v>0</v>
      </c>
    </row>
    <row r="28" spans="2:7" x14ac:dyDescent="0.4">
      <c r="B28" s="12"/>
      <c r="C28" s="12"/>
      <c r="D28" s="13" t="s">
        <v>25</v>
      </c>
      <c r="E28" s="14">
        <f>+E29+E30+E31</f>
        <v>0</v>
      </c>
      <c r="F28" s="14">
        <f>+F29+F30+F31</f>
        <v>0</v>
      </c>
      <c r="G28" s="14">
        <f t="shared" si="0"/>
        <v>0</v>
      </c>
    </row>
    <row r="29" spans="2:7" x14ac:dyDescent="0.4">
      <c r="B29" s="12"/>
      <c r="C29" s="12"/>
      <c r="D29" s="13" t="s">
        <v>26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27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28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29</v>
      </c>
      <c r="E32" s="14">
        <f>+E33+E34+E35+E36+E37+E38+E39+E40+E41+E42+E43</f>
        <v>0</v>
      </c>
      <c r="F32" s="14">
        <f>+F33+F34+F35+F36+F37+F38+F39+F40+F41+F42+F43</f>
        <v>0</v>
      </c>
      <c r="G32" s="14">
        <f t="shared" si="0"/>
        <v>0</v>
      </c>
    </row>
    <row r="33" spans="2:7" x14ac:dyDescent="0.4">
      <c r="B33" s="12"/>
      <c r="C33" s="12"/>
      <c r="D33" s="13" t="s">
        <v>30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31</v>
      </c>
      <c r="E34" s="14"/>
      <c r="F34" s="14"/>
      <c r="G34" s="14">
        <f t="shared" si="0"/>
        <v>0</v>
      </c>
    </row>
    <row r="35" spans="2:7" x14ac:dyDescent="0.4">
      <c r="B35" s="12"/>
      <c r="C35" s="12"/>
      <c r="D35" s="13" t="s">
        <v>32</v>
      </c>
      <c r="E35" s="14"/>
      <c r="F35" s="14"/>
      <c r="G35" s="14">
        <f t="shared" si="0"/>
        <v>0</v>
      </c>
    </row>
    <row r="36" spans="2:7" x14ac:dyDescent="0.4">
      <c r="B36" s="12"/>
      <c r="C36" s="12"/>
      <c r="D36" s="13" t="s">
        <v>33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34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35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36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37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2"/>
      <c r="D42" s="13" t="s">
        <v>39</v>
      </c>
      <c r="E42" s="14"/>
      <c r="F42" s="14"/>
      <c r="G42" s="14">
        <f t="shared" si="0"/>
        <v>0</v>
      </c>
    </row>
    <row r="43" spans="2:7" x14ac:dyDescent="0.4">
      <c r="B43" s="12"/>
      <c r="C43" s="12"/>
      <c r="D43" s="13" t="s">
        <v>40</v>
      </c>
      <c r="E43" s="14"/>
      <c r="F43" s="14"/>
      <c r="G43" s="14">
        <f t="shared" si="0"/>
        <v>0</v>
      </c>
    </row>
    <row r="44" spans="2:7" x14ac:dyDescent="0.4">
      <c r="B44" s="12"/>
      <c r="C44" s="12"/>
      <c r="D44" s="13" t="s">
        <v>41</v>
      </c>
      <c r="E44" s="14">
        <f>+E45+E46+E47+E48+E49+E50+E51</f>
        <v>0</v>
      </c>
      <c r="F44" s="14">
        <f>+F45+F46+F47+F48+F49+F50+F51</f>
        <v>0</v>
      </c>
      <c r="G44" s="14">
        <f t="shared" si="0"/>
        <v>0</v>
      </c>
    </row>
    <row r="45" spans="2:7" x14ac:dyDescent="0.4">
      <c r="B45" s="12"/>
      <c r="C45" s="12"/>
      <c r="D45" s="13" t="s">
        <v>42</v>
      </c>
      <c r="E45" s="14"/>
      <c r="F45" s="14"/>
      <c r="G45" s="14">
        <f t="shared" si="0"/>
        <v>0</v>
      </c>
    </row>
    <row r="46" spans="2:7" x14ac:dyDescent="0.4">
      <c r="B46" s="12"/>
      <c r="C46" s="12"/>
      <c r="D46" s="13" t="s">
        <v>43</v>
      </c>
      <c r="E46" s="14"/>
      <c r="F46" s="14"/>
      <c r="G46" s="14">
        <f t="shared" si="0"/>
        <v>0</v>
      </c>
    </row>
    <row r="47" spans="2:7" x14ac:dyDescent="0.4">
      <c r="B47" s="12"/>
      <c r="C47" s="12"/>
      <c r="D47" s="13" t="s">
        <v>44</v>
      </c>
      <c r="E47" s="14"/>
      <c r="F47" s="14"/>
      <c r="G47" s="14">
        <f t="shared" si="0"/>
        <v>0</v>
      </c>
    </row>
    <row r="48" spans="2:7" x14ac:dyDescent="0.4">
      <c r="B48" s="12"/>
      <c r="C48" s="12"/>
      <c r="D48" s="13" t="s">
        <v>45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46</v>
      </c>
      <c r="E49" s="14"/>
      <c r="F49" s="14"/>
      <c r="G49" s="14">
        <f t="shared" si="0"/>
        <v>0</v>
      </c>
    </row>
    <row r="50" spans="2:7" x14ac:dyDescent="0.4">
      <c r="B50" s="12"/>
      <c r="C50" s="12"/>
      <c r="D50" s="13" t="s">
        <v>47</v>
      </c>
      <c r="E50" s="14"/>
      <c r="F50" s="14"/>
      <c r="G50" s="14">
        <f t="shared" si="0"/>
        <v>0</v>
      </c>
    </row>
    <row r="51" spans="2:7" x14ac:dyDescent="0.4">
      <c r="B51" s="12"/>
      <c r="C51" s="12"/>
      <c r="D51" s="13" t="s">
        <v>48</v>
      </c>
      <c r="E51" s="14"/>
      <c r="F51" s="14"/>
      <c r="G51" s="14">
        <f t="shared" si="0"/>
        <v>0</v>
      </c>
    </row>
    <row r="52" spans="2:7" x14ac:dyDescent="0.4">
      <c r="B52" s="12"/>
      <c r="C52" s="12"/>
      <c r="D52" s="13" t="s">
        <v>49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50</v>
      </c>
      <c r="E53" s="14">
        <f>+E54+E59+E65</f>
        <v>0</v>
      </c>
      <c r="F53" s="14">
        <f>+F54+F59+F65</f>
        <v>0</v>
      </c>
      <c r="G53" s="14">
        <f t="shared" si="0"/>
        <v>0</v>
      </c>
    </row>
    <row r="54" spans="2:7" x14ac:dyDescent="0.4">
      <c r="B54" s="12"/>
      <c r="C54" s="12"/>
      <c r="D54" s="13" t="s">
        <v>51</v>
      </c>
      <c r="E54" s="14">
        <f>+E55+E56+E57+E58</f>
        <v>0</v>
      </c>
      <c r="F54" s="14">
        <f>+F55+F56+F57+F58</f>
        <v>0</v>
      </c>
      <c r="G54" s="14">
        <f t="shared" si="0"/>
        <v>0</v>
      </c>
    </row>
    <row r="55" spans="2:7" x14ac:dyDescent="0.4">
      <c r="B55" s="12"/>
      <c r="C55" s="12"/>
      <c r="D55" s="13" t="s">
        <v>52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26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40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48</v>
      </c>
      <c r="E58" s="14"/>
      <c r="F58" s="14"/>
      <c r="G58" s="14">
        <f t="shared" si="0"/>
        <v>0</v>
      </c>
    </row>
    <row r="59" spans="2:7" x14ac:dyDescent="0.4">
      <c r="B59" s="12"/>
      <c r="C59" s="12"/>
      <c r="D59" s="13" t="s">
        <v>53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</row>
    <row r="60" spans="2:7" x14ac:dyDescent="0.4">
      <c r="B60" s="12"/>
      <c r="C60" s="12"/>
      <c r="D60" s="13" t="s">
        <v>54</v>
      </c>
      <c r="E60" s="14"/>
      <c r="F60" s="14"/>
      <c r="G60" s="14">
        <f t="shared" si="0"/>
        <v>0</v>
      </c>
    </row>
    <row r="61" spans="2:7" x14ac:dyDescent="0.4">
      <c r="B61" s="12"/>
      <c r="C61" s="12"/>
      <c r="D61" s="13" t="s">
        <v>40</v>
      </c>
      <c r="E61" s="14"/>
      <c r="F61" s="14"/>
      <c r="G61" s="14">
        <f t="shared" si="0"/>
        <v>0</v>
      </c>
    </row>
    <row r="62" spans="2:7" x14ac:dyDescent="0.4">
      <c r="B62" s="12"/>
      <c r="C62" s="12"/>
      <c r="D62" s="13" t="s">
        <v>42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43</v>
      </c>
      <c r="E63" s="14"/>
      <c r="F63" s="14"/>
      <c r="G63" s="14">
        <f t="shared" si="0"/>
        <v>0</v>
      </c>
    </row>
    <row r="64" spans="2:7" x14ac:dyDescent="0.4">
      <c r="B64" s="12"/>
      <c r="C64" s="12"/>
      <c r="D64" s="13" t="s">
        <v>48</v>
      </c>
      <c r="E64" s="14"/>
      <c r="F64" s="14"/>
      <c r="G64" s="14">
        <f t="shared" si="0"/>
        <v>0</v>
      </c>
    </row>
    <row r="65" spans="2:7" x14ac:dyDescent="0.4">
      <c r="B65" s="12"/>
      <c r="C65" s="12"/>
      <c r="D65" s="13" t="s">
        <v>41</v>
      </c>
      <c r="E65" s="14">
        <f>+E66+E67+E68</f>
        <v>0</v>
      </c>
      <c r="F65" s="14">
        <f>+F66+F67+F68</f>
        <v>0</v>
      </c>
      <c r="G65" s="14">
        <f t="shared" si="0"/>
        <v>0</v>
      </c>
    </row>
    <row r="66" spans="2:7" x14ac:dyDescent="0.4">
      <c r="B66" s="12"/>
      <c r="C66" s="12"/>
      <c r="D66" s="13" t="s">
        <v>54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40</v>
      </c>
      <c r="E67" s="14"/>
      <c r="F67" s="14"/>
      <c r="G67" s="14">
        <f t="shared" si="0"/>
        <v>0</v>
      </c>
    </row>
    <row r="68" spans="2:7" x14ac:dyDescent="0.4">
      <c r="B68" s="12"/>
      <c r="C68" s="12"/>
      <c r="D68" s="13" t="s">
        <v>48</v>
      </c>
      <c r="E68" s="14"/>
      <c r="F68" s="14"/>
      <c r="G68" s="14">
        <f t="shared" si="0"/>
        <v>0</v>
      </c>
    </row>
    <row r="69" spans="2:7" x14ac:dyDescent="0.4">
      <c r="B69" s="12"/>
      <c r="C69" s="12"/>
      <c r="D69" s="13" t="s">
        <v>55</v>
      </c>
      <c r="E69" s="14">
        <f>+E70+E73+E74</f>
        <v>0</v>
      </c>
      <c r="F69" s="14">
        <f>+F70+F73+F74</f>
        <v>0</v>
      </c>
      <c r="G69" s="14">
        <f t="shared" si="0"/>
        <v>0</v>
      </c>
    </row>
    <row r="70" spans="2:7" x14ac:dyDescent="0.4">
      <c r="B70" s="12"/>
      <c r="C70" s="12"/>
      <c r="D70" s="13" t="s">
        <v>56</v>
      </c>
      <c r="E70" s="14">
        <f>+E71+E72</f>
        <v>0</v>
      </c>
      <c r="F70" s="14">
        <f>+F71+F72</f>
        <v>0</v>
      </c>
      <c r="G70" s="14">
        <f t="shared" si="0"/>
        <v>0</v>
      </c>
    </row>
    <row r="71" spans="2:7" x14ac:dyDescent="0.4">
      <c r="B71" s="12"/>
      <c r="C71" s="12"/>
      <c r="D71" s="13" t="s">
        <v>52</v>
      </c>
      <c r="E71" s="14"/>
      <c r="F71" s="14"/>
      <c r="G71" s="14">
        <f t="shared" ref="G71:G134" si="1">E71-F71</f>
        <v>0</v>
      </c>
    </row>
    <row r="72" spans="2:7" x14ac:dyDescent="0.4">
      <c r="B72" s="12"/>
      <c r="C72" s="12"/>
      <c r="D72" s="13" t="s">
        <v>26</v>
      </c>
      <c r="E72" s="14"/>
      <c r="F72" s="14"/>
      <c r="G72" s="14">
        <f t="shared" si="1"/>
        <v>0</v>
      </c>
    </row>
    <row r="73" spans="2:7" x14ac:dyDescent="0.4">
      <c r="B73" s="12"/>
      <c r="C73" s="12"/>
      <c r="D73" s="13" t="s">
        <v>57</v>
      </c>
      <c r="E73" s="14"/>
      <c r="F73" s="14"/>
      <c r="G73" s="14">
        <f t="shared" si="1"/>
        <v>0</v>
      </c>
    </row>
    <row r="74" spans="2:7" x14ac:dyDescent="0.4">
      <c r="B74" s="12"/>
      <c r="C74" s="12"/>
      <c r="D74" s="13" t="s">
        <v>41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</row>
    <row r="75" spans="2:7" x14ac:dyDescent="0.4">
      <c r="B75" s="12"/>
      <c r="C75" s="12"/>
      <c r="D75" s="13" t="s">
        <v>42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43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46</v>
      </c>
      <c r="E77" s="14"/>
      <c r="F77" s="14"/>
      <c r="G77" s="14">
        <f t="shared" si="1"/>
        <v>0</v>
      </c>
    </row>
    <row r="78" spans="2:7" x14ac:dyDescent="0.4">
      <c r="B78" s="12"/>
      <c r="C78" s="12"/>
      <c r="D78" s="13" t="s">
        <v>47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48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58</v>
      </c>
      <c r="E80" s="14">
        <f>+E81+E84+E87+E90+E93+E94+E98+E99</f>
        <v>0</v>
      </c>
      <c r="F80" s="14">
        <f>+F81+F84+F87+F90+F93+F94+F98+F99</f>
        <v>0</v>
      </c>
      <c r="G80" s="14">
        <f t="shared" si="1"/>
        <v>0</v>
      </c>
    </row>
    <row r="81" spans="2:7" x14ac:dyDescent="0.4">
      <c r="B81" s="12"/>
      <c r="C81" s="12"/>
      <c r="D81" s="13" t="s">
        <v>59</v>
      </c>
      <c r="E81" s="14">
        <f>+E82+E83</f>
        <v>0</v>
      </c>
      <c r="F81" s="14">
        <f>+F82+F83</f>
        <v>0</v>
      </c>
      <c r="G81" s="14">
        <f t="shared" si="1"/>
        <v>0</v>
      </c>
    </row>
    <row r="82" spans="2:7" x14ac:dyDescent="0.4">
      <c r="B82" s="12"/>
      <c r="C82" s="12"/>
      <c r="D82" s="13" t="s">
        <v>60</v>
      </c>
      <c r="E82" s="14"/>
      <c r="F82" s="14"/>
      <c r="G82" s="14">
        <f t="shared" si="1"/>
        <v>0</v>
      </c>
    </row>
    <row r="83" spans="2:7" x14ac:dyDescent="0.4">
      <c r="B83" s="12"/>
      <c r="C83" s="12"/>
      <c r="D83" s="13" t="s">
        <v>61</v>
      </c>
      <c r="E83" s="14"/>
      <c r="F83" s="14"/>
      <c r="G83" s="14">
        <f t="shared" si="1"/>
        <v>0</v>
      </c>
    </row>
    <row r="84" spans="2:7" x14ac:dyDescent="0.4">
      <c r="B84" s="12"/>
      <c r="C84" s="12"/>
      <c r="D84" s="13" t="s">
        <v>62</v>
      </c>
      <c r="E84" s="14">
        <f>+E85+E86</f>
        <v>0</v>
      </c>
      <c r="F84" s="14">
        <f>+F85+F86</f>
        <v>0</v>
      </c>
      <c r="G84" s="14">
        <f t="shared" si="1"/>
        <v>0</v>
      </c>
    </row>
    <row r="85" spans="2:7" x14ac:dyDescent="0.4">
      <c r="B85" s="12"/>
      <c r="C85" s="12"/>
      <c r="D85" s="13" t="s">
        <v>63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61</v>
      </c>
      <c r="E86" s="14"/>
      <c r="F86" s="14"/>
      <c r="G86" s="14">
        <f t="shared" si="1"/>
        <v>0</v>
      </c>
    </row>
    <row r="87" spans="2:7" x14ac:dyDescent="0.4">
      <c r="B87" s="12"/>
      <c r="C87" s="12"/>
      <c r="D87" s="13" t="s">
        <v>64</v>
      </c>
      <c r="E87" s="14">
        <f>+E88+E89</f>
        <v>0</v>
      </c>
      <c r="F87" s="14">
        <f>+F88+F89</f>
        <v>0</v>
      </c>
      <c r="G87" s="14">
        <f t="shared" si="1"/>
        <v>0</v>
      </c>
    </row>
    <row r="88" spans="2:7" x14ac:dyDescent="0.4">
      <c r="B88" s="12"/>
      <c r="C88" s="12"/>
      <c r="D88" s="13" t="s">
        <v>65</v>
      </c>
      <c r="E88" s="14"/>
      <c r="F88" s="14"/>
      <c r="G88" s="14">
        <f t="shared" si="1"/>
        <v>0</v>
      </c>
    </row>
    <row r="89" spans="2:7" x14ac:dyDescent="0.4">
      <c r="B89" s="12"/>
      <c r="C89" s="12"/>
      <c r="D89" s="13" t="s">
        <v>61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66</v>
      </c>
      <c r="E90" s="14">
        <f>+E91+E92</f>
        <v>0</v>
      </c>
      <c r="F90" s="14">
        <f>+F91+F92</f>
        <v>0</v>
      </c>
      <c r="G90" s="14">
        <f t="shared" si="1"/>
        <v>0</v>
      </c>
    </row>
    <row r="91" spans="2:7" x14ac:dyDescent="0.4">
      <c r="B91" s="12"/>
      <c r="C91" s="12"/>
      <c r="D91" s="13" t="s">
        <v>67</v>
      </c>
      <c r="E91" s="14"/>
      <c r="F91" s="14"/>
      <c r="G91" s="14">
        <f t="shared" si="1"/>
        <v>0</v>
      </c>
    </row>
    <row r="92" spans="2:7" x14ac:dyDescent="0.4">
      <c r="B92" s="12"/>
      <c r="C92" s="12"/>
      <c r="D92" s="13" t="s">
        <v>61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68</v>
      </c>
      <c r="E93" s="14"/>
      <c r="F93" s="14"/>
      <c r="G93" s="14">
        <f t="shared" si="1"/>
        <v>0</v>
      </c>
    </row>
    <row r="94" spans="2:7" x14ac:dyDescent="0.4">
      <c r="B94" s="12"/>
      <c r="C94" s="12"/>
      <c r="D94" s="13" t="s">
        <v>29</v>
      </c>
      <c r="E94" s="14">
        <f>+E95+E96+E97</f>
        <v>0</v>
      </c>
      <c r="F94" s="14">
        <f>+F95+F96+F97</f>
        <v>0</v>
      </c>
      <c r="G94" s="14">
        <f t="shared" si="1"/>
        <v>0</v>
      </c>
    </row>
    <row r="95" spans="2:7" x14ac:dyDescent="0.4">
      <c r="B95" s="12"/>
      <c r="C95" s="12"/>
      <c r="D95" s="13" t="s">
        <v>69</v>
      </c>
      <c r="E95" s="14"/>
      <c r="F95" s="14"/>
      <c r="G95" s="14">
        <f t="shared" si="1"/>
        <v>0</v>
      </c>
    </row>
    <row r="96" spans="2:7" x14ac:dyDescent="0.4">
      <c r="B96" s="12"/>
      <c r="C96" s="12"/>
      <c r="D96" s="13" t="s">
        <v>70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40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57</v>
      </c>
      <c r="E98" s="14"/>
      <c r="F98" s="14"/>
      <c r="G98" s="14">
        <f t="shared" si="1"/>
        <v>0</v>
      </c>
    </row>
    <row r="99" spans="2:7" x14ac:dyDescent="0.4">
      <c r="B99" s="12"/>
      <c r="C99" s="12"/>
      <c r="D99" s="13" t="s">
        <v>41</v>
      </c>
      <c r="E99" s="14">
        <f>+E100+E101+E102+E103+E104</f>
        <v>0</v>
      </c>
      <c r="F99" s="14">
        <f>+F100+F101+F102+F103+F104</f>
        <v>0</v>
      </c>
      <c r="G99" s="14">
        <f t="shared" si="1"/>
        <v>0</v>
      </c>
    </row>
    <row r="100" spans="2:7" x14ac:dyDescent="0.4">
      <c r="B100" s="12"/>
      <c r="C100" s="12"/>
      <c r="D100" s="13" t="s">
        <v>42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43</v>
      </c>
      <c r="E101" s="14"/>
      <c r="F101" s="14"/>
      <c r="G101" s="14">
        <f t="shared" si="1"/>
        <v>0</v>
      </c>
    </row>
    <row r="102" spans="2:7" x14ac:dyDescent="0.4">
      <c r="B102" s="12"/>
      <c r="C102" s="12"/>
      <c r="D102" s="13" t="s">
        <v>46</v>
      </c>
      <c r="E102" s="14"/>
      <c r="F102" s="14"/>
      <c r="G102" s="14">
        <f t="shared" si="1"/>
        <v>0</v>
      </c>
    </row>
    <row r="103" spans="2:7" x14ac:dyDescent="0.4">
      <c r="B103" s="12"/>
      <c r="C103" s="12"/>
      <c r="D103" s="13" t="s">
        <v>47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48</v>
      </c>
      <c r="E104" s="14"/>
      <c r="F104" s="14"/>
      <c r="G104" s="14">
        <f t="shared" si="1"/>
        <v>0</v>
      </c>
    </row>
    <row r="105" spans="2:7" x14ac:dyDescent="0.4">
      <c r="B105" s="12"/>
      <c r="C105" s="12"/>
      <c r="D105" s="13" t="s">
        <v>71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72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</row>
    <row r="107" spans="2:7" x14ac:dyDescent="0.4">
      <c r="B107" s="12"/>
      <c r="C107" s="12"/>
      <c r="D107" s="13" t="s">
        <v>73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</row>
    <row r="108" spans="2:7" x14ac:dyDescent="0.4">
      <c r="B108" s="12"/>
      <c r="C108" s="12"/>
      <c r="D108" s="13" t="s">
        <v>74</v>
      </c>
      <c r="E108" s="14"/>
      <c r="F108" s="14"/>
      <c r="G108" s="14">
        <f t="shared" si="1"/>
        <v>0</v>
      </c>
    </row>
    <row r="109" spans="2:7" x14ac:dyDescent="0.4">
      <c r="B109" s="12"/>
      <c r="C109" s="12"/>
      <c r="D109" s="13" t="s">
        <v>75</v>
      </c>
      <c r="E109" s="14"/>
      <c r="F109" s="14"/>
      <c r="G109" s="14">
        <f t="shared" si="1"/>
        <v>0</v>
      </c>
    </row>
    <row r="110" spans="2:7" x14ac:dyDescent="0.4">
      <c r="B110" s="12"/>
      <c r="C110" s="12"/>
      <c r="D110" s="13" t="s">
        <v>76</v>
      </c>
      <c r="E110" s="14"/>
      <c r="F110" s="14"/>
      <c r="G110" s="14">
        <f t="shared" si="1"/>
        <v>0</v>
      </c>
    </row>
    <row r="111" spans="2:7" x14ac:dyDescent="0.4">
      <c r="B111" s="12"/>
      <c r="C111" s="12"/>
      <c r="D111" s="13" t="s">
        <v>77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78</v>
      </c>
      <c r="E112" s="14"/>
      <c r="F112" s="14"/>
      <c r="G112" s="14">
        <f t="shared" si="1"/>
        <v>0</v>
      </c>
    </row>
    <row r="113" spans="2:7" x14ac:dyDescent="0.4">
      <c r="B113" s="12"/>
      <c r="C113" s="12"/>
      <c r="D113" s="13" t="s">
        <v>79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80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81</v>
      </c>
      <c r="E115" s="14"/>
      <c r="F115" s="14"/>
      <c r="G115" s="14">
        <f t="shared" si="1"/>
        <v>0</v>
      </c>
    </row>
    <row r="116" spans="2:7" x14ac:dyDescent="0.4">
      <c r="B116" s="12"/>
      <c r="C116" s="12"/>
      <c r="D116" s="13" t="s">
        <v>82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</row>
    <row r="117" spans="2:7" x14ac:dyDescent="0.4">
      <c r="B117" s="12"/>
      <c r="C117" s="12"/>
      <c r="D117" s="13" t="s">
        <v>83</v>
      </c>
      <c r="E117" s="14"/>
      <c r="F117" s="14"/>
      <c r="G117" s="14">
        <f t="shared" si="1"/>
        <v>0</v>
      </c>
    </row>
    <row r="118" spans="2:7" x14ac:dyDescent="0.4">
      <c r="B118" s="12"/>
      <c r="C118" s="12"/>
      <c r="D118" s="13" t="s">
        <v>84</v>
      </c>
      <c r="E118" s="14"/>
      <c r="F118" s="14"/>
      <c r="G118" s="14">
        <f t="shared" si="1"/>
        <v>0</v>
      </c>
    </row>
    <row r="119" spans="2:7" x14ac:dyDescent="0.4">
      <c r="B119" s="12"/>
      <c r="C119" s="12"/>
      <c r="D119" s="13" t="s">
        <v>85</v>
      </c>
      <c r="E119" s="14"/>
      <c r="F119" s="14"/>
      <c r="G119" s="14">
        <f t="shared" si="1"/>
        <v>0</v>
      </c>
    </row>
    <row r="120" spans="2:7" x14ac:dyDescent="0.4">
      <c r="B120" s="12"/>
      <c r="C120" s="12"/>
      <c r="D120" s="13" t="s">
        <v>86</v>
      </c>
      <c r="E120" s="14"/>
      <c r="F120" s="14"/>
      <c r="G120" s="14">
        <f t="shared" si="1"/>
        <v>0</v>
      </c>
    </row>
    <row r="121" spans="2:7" x14ac:dyDescent="0.4">
      <c r="B121" s="12"/>
      <c r="C121" s="12"/>
      <c r="D121" s="13" t="s">
        <v>87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88</v>
      </c>
      <c r="E122" s="14">
        <f>+E123+E124+E125</f>
        <v>0</v>
      </c>
      <c r="F122" s="14">
        <f>+F123+F124+F125</f>
        <v>0</v>
      </c>
      <c r="G122" s="14">
        <f t="shared" si="1"/>
        <v>0</v>
      </c>
    </row>
    <row r="123" spans="2:7" x14ac:dyDescent="0.4">
      <c r="B123" s="12"/>
      <c r="C123" s="12"/>
      <c r="D123" s="13" t="s">
        <v>89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90</v>
      </c>
      <c r="E124" s="14"/>
      <c r="F124" s="14"/>
      <c r="G124" s="14">
        <f t="shared" si="1"/>
        <v>0</v>
      </c>
    </row>
    <row r="125" spans="2:7" x14ac:dyDescent="0.4">
      <c r="B125" s="12"/>
      <c r="C125" s="12"/>
      <c r="D125" s="13" t="s">
        <v>91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92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41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</row>
    <row r="128" spans="2:7" x14ac:dyDescent="0.4">
      <c r="B128" s="12"/>
      <c r="C128" s="12"/>
      <c r="D128" s="13" t="s">
        <v>42</v>
      </c>
      <c r="E128" s="14"/>
      <c r="F128" s="14"/>
      <c r="G128" s="14">
        <f t="shared" si="1"/>
        <v>0</v>
      </c>
    </row>
    <row r="129" spans="2:7" x14ac:dyDescent="0.4">
      <c r="B129" s="12"/>
      <c r="C129" s="12"/>
      <c r="D129" s="13" t="s">
        <v>43</v>
      </c>
      <c r="E129" s="14"/>
      <c r="F129" s="14"/>
      <c r="G129" s="14">
        <f t="shared" si="1"/>
        <v>0</v>
      </c>
    </row>
    <row r="130" spans="2:7" x14ac:dyDescent="0.4">
      <c r="B130" s="12"/>
      <c r="C130" s="12"/>
      <c r="D130" s="13" t="s">
        <v>46</v>
      </c>
      <c r="E130" s="14"/>
      <c r="F130" s="14"/>
      <c r="G130" s="14">
        <f t="shared" si="1"/>
        <v>0</v>
      </c>
    </row>
    <row r="131" spans="2:7" x14ac:dyDescent="0.4">
      <c r="B131" s="12"/>
      <c r="C131" s="12"/>
      <c r="D131" s="13" t="s">
        <v>47</v>
      </c>
      <c r="E131" s="14"/>
      <c r="F131" s="14"/>
      <c r="G131" s="14">
        <f t="shared" si="1"/>
        <v>0</v>
      </c>
    </row>
    <row r="132" spans="2:7" x14ac:dyDescent="0.4">
      <c r="B132" s="12"/>
      <c r="C132" s="12"/>
      <c r="D132" s="13" t="s">
        <v>48</v>
      </c>
      <c r="E132" s="14"/>
      <c r="F132" s="14"/>
      <c r="G132" s="14">
        <f t="shared" si="1"/>
        <v>0</v>
      </c>
    </row>
    <row r="133" spans="2:7" x14ac:dyDescent="0.4">
      <c r="B133" s="12"/>
      <c r="C133" s="12"/>
      <c r="D133" s="13" t="s">
        <v>49</v>
      </c>
      <c r="E133" s="14"/>
      <c r="F133" s="14"/>
      <c r="G133" s="14">
        <f t="shared" si="1"/>
        <v>0</v>
      </c>
    </row>
    <row r="134" spans="2:7" x14ac:dyDescent="0.4">
      <c r="B134" s="12"/>
      <c r="C134" s="12"/>
      <c r="D134" s="13" t="s">
        <v>93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</row>
    <row r="135" spans="2:7" x14ac:dyDescent="0.4">
      <c r="B135" s="12"/>
      <c r="C135" s="12"/>
      <c r="D135" s="13" t="s">
        <v>56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</row>
    <row r="136" spans="2:7" x14ac:dyDescent="0.4">
      <c r="B136" s="12"/>
      <c r="C136" s="12"/>
      <c r="D136" s="13" t="s">
        <v>52</v>
      </c>
      <c r="E136" s="14"/>
      <c r="F136" s="14"/>
      <c r="G136" s="14">
        <f t="shared" si="2"/>
        <v>0</v>
      </c>
    </row>
    <row r="137" spans="2:7" x14ac:dyDescent="0.4">
      <c r="B137" s="12"/>
      <c r="C137" s="12"/>
      <c r="D137" s="13" t="s">
        <v>26</v>
      </c>
      <c r="E137" s="14"/>
      <c r="F137" s="14"/>
      <c r="G137" s="14">
        <f t="shared" si="2"/>
        <v>0</v>
      </c>
    </row>
    <row r="138" spans="2:7" x14ac:dyDescent="0.4">
      <c r="B138" s="12"/>
      <c r="C138" s="12"/>
      <c r="D138" s="13" t="s">
        <v>94</v>
      </c>
      <c r="E138" s="14"/>
      <c r="F138" s="14"/>
      <c r="G138" s="14">
        <f t="shared" si="2"/>
        <v>0</v>
      </c>
    </row>
    <row r="139" spans="2:7" x14ac:dyDescent="0.4">
      <c r="B139" s="12"/>
      <c r="C139" s="12"/>
      <c r="D139" s="13" t="s">
        <v>87</v>
      </c>
      <c r="E139" s="14"/>
      <c r="F139" s="14"/>
      <c r="G139" s="14">
        <f t="shared" si="2"/>
        <v>0</v>
      </c>
    </row>
    <row r="140" spans="2:7" x14ac:dyDescent="0.4">
      <c r="B140" s="12"/>
      <c r="C140" s="12"/>
      <c r="D140" s="13" t="s">
        <v>41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</row>
    <row r="141" spans="2:7" x14ac:dyDescent="0.4">
      <c r="B141" s="12"/>
      <c r="C141" s="12"/>
      <c r="D141" s="13" t="s">
        <v>42</v>
      </c>
      <c r="E141" s="14"/>
      <c r="F141" s="14"/>
      <c r="G141" s="14">
        <f t="shared" si="2"/>
        <v>0</v>
      </c>
    </row>
    <row r="142" spans="2:7" x14ac:dyDescent="0.4">
      <c r="B142" s="12"/>
      <c r="C142" s="12"/>
      <c r="D142" s="13" t="s">
        <v>43</v>
      </c>
      <c r="E142" s="14"/>
      <c r="F142" s="14"/>
      <c r="G142" s="14">
        <f t="shared" si="2"/>
        <v>0</v>
      </c>
    </row>
    <row r="143" spans="2:7" x14ac:dyDescent="0.4">
      <c r="B143" s="12"/>
      <c r="C143" s="12"/>
      <c r="D143" s="13" t="s">
        <v>46</v>
      </c>
      <c r="E143" s="14"/>
      <c r="F143" s="14"/>
      <c r="G143" s="14">
        <f t="shared" si="2"/>
        <v>0</v>
      </c>
    </row>
    <row r="144" spans="2:7" x14ac:dyDescent="0.4">
      <c r="B144" s="12"/>
      <c r="C144" s="12"/>
      <c r="D144" s="13" t="s">
        <v>47</v>
      </c>
      <c r="E144" s="14"/>
      <c r="F144" s="14"/>
      <c r="G144" s="14">
        <f t="shared" si="2"/>
        <v>0</v>
      </c>
    </row>
    <row r="145" spans="2:7" x14ac:dyDescent="0.4">
      <c r="B145" s="12"/>
      <c r="C145" s="12"/>
      <c r="D145" s="13" t="s">
        <v>48</v>
      </c>
      <c r="E145" s="14"/>
      <c r="F145" s="14"/>
      <c r="G145" s="14">
        <f t="shared" si="2"/>
        <v>0</v>
      </c>
    </row>
    <row r="146" spans="2:7" x14ac:dyDescent="0.4">
      <c r="B146" s="12"/>
      <c r="C146" s="12"/>
      <c r="D146" s="13" t="s">
        <v>95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</row>
    <row r="147" spans="2:7" x14ac:dyDescent="0.4">
      <c r="B147" s="12"/>
      <c r="C147" s="12"/>
      <c r="D147" s="13" t="s">
        <v>96</v>
      </c>
      <c r="E147" s="14"/>
      <c r="F147" s="14"/>
      <c r="G147" s="14">
        <f t="shared" si="2"/>
        <v>0</v>
      </c>
    </row>
    <row r="148" spans="2:7" x14ac:dyDescent="0.4">
      <c r="B148" s="12"/>
      <c r="C148" s="12"/>
      <c r="D148" s="13" t="s">
        <v>97</v>
      </c>
      <c r="E148" s="14"/>
      <c r="F148" s="14"/>
      <c r="G148" s="14">
        <f t="shared" si="2"/>
        <v>0</v>
      </c>
    </row>
    <row r="149" spans="2:7" x14ac:dyDescent="0.4">
      <c r="B149" s="12"/>
      <c r="C149" s="12"/>
      <c r="D149" s="13" t="s">
        <v>98</v>
      </c>
      <c r="E149" s="14"/>
      <c r="F149" s="14"/>
      <c r="G149" s="14">
        <f t="shared" si="2"/>
        <v>0</v>
      </c>
    </row>
    <row r="150" spans="2:7" x14ac:dyDescent="0.4">
      <c r="B150" s="12"/>
      <c r="C150" s="12"/>
      <c r="D150" s="13" t="s">
        <v>99</v>
      </c>
      <c r="E150" s="14"/>
      <c r="F150" s="14"/>
      <c r="G150" s="14">
        <f t="shared" si="2"/>
        <v>0</v>
      </c>
    </row>
    <row r="151" spans="2:7" x14ac:dyDescent="0.4">
      <c r="B151" s="12"/>
      <c r="C151" s="12"/>
      <c r="D151" s="13" t="s">
        <v>100</v>
      </c>
      <c r="E151" s="14"/>
      <c r="F151" s="14"/>
      <c r="G151" s="14">
        <f t="shared" si="2"/>
        <v>0</v>
      </c>
    </row>
    <row r="152" spans="2:7" x14ac:dyDescent="0.4">
      <c r="B152" s="12"/>
      <c r="C152" s="12"/>
      <c r="D152" s="13" t="s">
        <v>101</v>
      </c>
      <c r="E152" s="14"/>
      <c r="F152" s="14"/>
      <c r="G152" s="14">
        <f t="shared" si="2"/>
        <v>0</v>
      </c>
    </row>
    <row r="153" spans="2:7" x14ac:dyDescent="0.4">
      <c r="B153" s="12"/>
      <c r="C153" s="12"/>
      <c r="D153" s="13" t="s">
        <v>102</v>
      </c>
      <c r="E153" s="14"/>
      <c r="F153" s="14"/>
      <c r="G153" s="14">
        <f t="shared" si="2"/>
        <v>0</v>
      </c>
    </row>
    <row r="154" spans="2:7" x14ac:dyDescent="0.4">
      <c r="B154" s="12"/>
      <c r="C154" s="12"/>
      <c r="D154" s="13" t="s">
        <v>103</v>
      </c>
      <c r="E154" s="14"/>
      <c r="F154" s="14"/>
      <c r="G154" s="14">
        <f t="shared" si="2"/>
        <v>0</v>
      </c>
    </row>
    <row r="155" spans="2:7" x14ac:dyDescent="0.4">
      <c r="B155" s="12"/>
      <c r="C155" s="12"/>
      <c r="D155" s="13" t="s">
        <v>104</v>
      </c>
      <c r="E155" s="14"/>
      <c r="F155" s="14"/>
      <c r="G155" s="14">
        <f t="shared" si="2"/>
        <v>0</v>
      </c>
    </row>
    <row r="156" spans="2:7" x14ac:dyDescent="0.4">
      <c r="B156" s="12"/>
      <c r="C156" s="12"/>
      <c r="D156" s="13" t="s">
        <v>105</v>
      </c>
      <c r="E156" s="14">
        <f>+E157+E158</f>
        <v>0</v>
      </c>
      <c r="F156" s="14">
        <f>+F157+F158</f>
        <v>0</v>
      </c>
      <c r="G156" s="14">
        <f t="shared" si="2"/>
        <v>0</v>
      </c>
    </row>
    <row r="157" spans="2:7" x14ac:dyDescent="0.4">
      <c r="B157" s="12"/>
      <c r="C157" s="12"/>
      <c r="D157" s="13" t="s">
        <v>106</v>
      </c>
      <c r="E157" s="14"/>
      <c r="F157" s="14"/>
      <c r="G157" s="14">
        <f t="shared" si="2"/>
        <v>0</v>
      </c>
    </row>
    <row r="158" spans="2:7" x14ac:dyDescent="0.4">
      <c r="B158" s="12"/>
      <c r="C158" s="12"/>
      <c r="D158" s="13" t="s">
        <v>107</v>
      </c>
      <c r="E158" s="14"/>
      <c r="F158" s="14"/>
      <c r="G158" s="14">
        <f t="shared" si="2"/>
        <v>0</v>
      </c>
    </row>
    <row r="159" spans="2:7" x14ac:dyDescent="0.4">
      <c r="B159" s="12"/>
      <c r="C159" s="12"/>
      <c r="D159" s="13" t="s">
        <v>108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</row>
    <row r="160" spans="2:7" x14ac:dyDescent="0.4">
      <c r="B160" s="12"/>
      <c r="C160" s="12"/>
      <c r="D160" s="13" t="s">
        <v>42</v>
      </c>
      <c r="E160" s="14"/>
      <c r="F160" s="14"/>
      <c r="G160" s="14">
        <f t="shared" si="2"/>
        <v>0</v>
      </c>
    </row>
    <row r="161" spans="2:7" x14ac:dyDescent="0.4">
      <c r="B161" s="12"/>
      <c r="C161" s="12"/>
      <c r="D161" s="13" t="s">
        <v>43</v>
      </c>
      <c r="E161" s="14"/>
      <c r="F161" s="14"/>
      <c r="G161" s="14">
        <f t="shared" si="2"/>
        <v>0</v>
      </c>
    </row>
    <row r="162" spans="2:7" x14ac:dyDescent="0.4">
      <c r="B162" s="12"/>
      <c r="C162" s="12"/>
      <c r="D162" s="13" t="s">
        <v>46</v>
      </c>
      <c r="E162" s="14"/>
      <c r="F162" s="14"/>
      <c r="G162" s="14">
        <f t="shared" si="2"/>
        <v>0</v>
      </c>
    </row>
    <row r="163" spans="2:7" x14ac:dyDescent="0.4">
      <c r="B163" s="12"/>
      <c r="C163" s="12"/>
      <c r="D163" s="13" t="s">
        <v>47</v>
      </c>
      <c r="E163" s="14"/>
      <c r="F163" s="14"/>
      <c r="G163" s="14">
        <f t="shared" si="2"/>
        <v>0</v>
      </c>
    </row>
    <row r="164" spans="2:7" x14ac:dyDescent="0.4">
      <c r="B164" s="12"/>
      <c r="C164" s="12"/>
      <c r="D164" s="13" t="s">
        <v>109</v>
      </c>
      <c r="E164" s="14"/>
      <c r="F164" s="14"/>
      <c r="G164" s="14">
        <f t="shared" si="2"/>
        <v>0</v>
      </c>
    </row>
    <row r="165" spans="2:7" x14ac:dyDescent="0.4">
      <c r="B165" s="12"/>
      <c r="C165" s="12"/>
      <c r="D165" s="13" t="s">
        <v>49</v>
      </c>
      <c r="E165" s="14"/>
      <c r="F165" s="14"/>
      <c r="G165" s="14">
        <f t="shared" si="2"/>
        <v>0</v>
      </c>
    </row>
    <row r="166" spans="2:7" x14ac:dyDescent="0.4">
      <c r="B166" s="12"/>
      <c r="C166" s="12"/>
      <c r="D166" s="13" t="s">
        <v>110</v>
      </c>
      <c r="E166" s="14">
        <v>1000000</v>
      </c>
      <c r="F166" s="14">
        <v>1000000</v>
      </c>
      <c r="G166" s="14">
        <f t="shared" si="2"/>
        <v>0</v>
      </c>
    </row>
    <row r="167" spans="2:7" x14ac:dyDescent="0.4">
      <c r="B167" s="12"/>
      <c r="C167" s="12"/>
      <c r="D167" s="13" t="s">
        <v>111</v>
      </c>
      <c r="E167" s="14"/>
      <c r="F167" s="14"/>
      <c r="G167" s="14">
        <f t="shared" si="2"/>
        <v>0</v>
      </c>
    </row>
    <row r="168" spans="2:7" x14ac:dyDescent="0.4">
      <c r="B168" s="12"/>
      <c r="C168" s="15"/>
      <c r="D168" s="16" t="s">
        <v>112</v>
      </c>
      <c r="E168" s="17">
        <f>+E6+E53+E69+E80+E105+E106+E134+E146+E166+E167</f>
        <v>1000000</v>
      </c>
      <c r="F168" s="17">
        <f>+F6+F53+F69+F80+F105+F106+F134+F146+F166+F167</f>
        <v>1000000</v>
      </c>
      <c r="G168" s="17">
        <f t="shared" si="2"/>
        <v>0</v>
      </c>
    </row>
    <row r="169" spans="2:7" x14ac:dyDescent="0.4">
      <c r="B169" s="12"/>
      <c r="C169" s="9" t="s">
        <v>113</v>
      </c>
      <c r="D169" s="13" t="s">
        <v>114</v>
      </c>
      <c r="E169" s="14">
        <f>+E170+E171+E172+E173+E174+E175+E176+E177+E178+E179</f>
        <v>275744</v>
      </c>
      <c r="F169" s="14">
        <f>+F170+F171+F172+F173+F174+F175+F176+F177+F178+F179</f>
        <v>273533</v>
      </c>
      <c r="G169" s="14">
        <f t="shared" si="2"/>
        <v>2211</v>
      </c>
    </row>
    <row r="170" spans="2:7" x14ac:dyDescent="0.4">
      <c r="B170" s="12"/>
      <c r="C170" s="12"/>
      <c r="D170" s="13" t="s">
        <v>115</v>
      </c>
      <c r="E170" s="14">
        <v>275744</v>
      </c>
      <c r="F170" s="14">
        <v>273533</v>
      </c>
      <c r="G170" s="14">
        <f t="shared" si="2"/>
        <v>2211</v>
      </c>
    </row>
    <row r="171" spans="2:7" x14ac:dyDescent="0.4">
      <c r="B171" s="12"/>
      <c r="C171" s="12"/>
      <c r="D171" s="13" t="s">
        <v>116</v>
      </c>
      <c r="E171" s="14"/>
      <c r="F171" s="14"/>
      <c r="G171" s="14">
        <f t="shared" si="2"/>
        <v>0</v>
      </c>
    </row>
    <row r="172" spans="2:7" x14ac:dyDescent="0.4">
      <c r="B172" s="12"/>
      <c r="C172" s="12"/>
      <c r="D172" s="13" t="s">
        <v>117</v>
      </c>
      <c r="E172" s="14"/>
      <c r="F172" s="14"/>
      <c r="G172" s="14">
        <f t="shared" si="2"/>
        <v>0</v>
      </c>
    </row>
    <row r="173" spans="2:7" x14ac:dyDescent="0.4">
      <c r="B173" s="12"/>
      <c r="C173" s="12"/>
      <c r="D173" s="13" t="s">
        <v>118</v>
      </c>
      <c r="E173" s="14"/>
      <c r="F173" s="14"/>
      <c r="G173" s="14">
        <f t="shared" si="2"/>
        <v>0</v>
      </c>
    </row>
    <row r="174" spans="2:7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</row>
    <row r="175" spans="2:7" x14ac:dyDescent="0.4">
      <c r="B175" s="12"/>
      <c r="C175" s="12"/>
      <c r="D175" s="13" t="s">
        <v>120</v>
      </c>
      <c r="E175" s="14"/>
      <c r="F175" s="14"/>
      <c r="G175" s="14">
        <f t="shared" si="2"/>
        <v>0</v>
      </c>
    </row>
    <row r="176" spans="2:7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</row>
    <row r="177" spans="2:7" x14ac:dyDescent="0.4">
      <c r="B177" s="12"/>
      <c r="C177" s="12"/>
      <c r="D177" s="13" t="s">
        <v>122</v>
      </c>
      <c r="E177" s="14"/>
      <c r="F177" s="14"/>
      <c r="G177" s="14">
        <f t="shared" si="2"/>
        <v>0</v>
      </c>
    </row>
    <row r="178" spans="2:7" x14ac:dyDescent="0.4">
      <c r="B178" s="12"/>
      <c r="C178" s="12"/>
      <c r="D178" s="13" t="s">
        <v>123</v>
      </c>
      <c r="E178" s="14"/>
      <c r="F178" s="14"/>
      <c r="G178" s="14">
        <f t="shared" si="2"/>
        <v>0</v>
      </c>
    </row>
    <row r="179" spans="2:7" x14ac:dyDescent="0.4">
      <c r="B179" s="12"/>
      <c r="C179" s="12"/>
      <c r="D179" s="13" t="s">
        <v>124</v>
      </c>
      <c r="E179" s="14"/>
      <c r="F179" s="14"/>
      <c r="G179" s="14">
        <f t="shared" si="2"/>
        <v>0</v>
      </c>
    </row>
    <row r="180" spans="2:7" x14ac:dyDescent="0.4">
      <c r="B180" s="12"/>
      <c r="C180" s="12"/>
      <c r="D180" s="13" t="s">
        <v>125</v>
      </c>
      <c r="E180" s="14">
        <f>+E181+E182+E183+E184+E185+E186+E187+E188+E189+E190+E191+E192+E193+E194+E195+E196+E197+E198+E199+E200+E201+E202</f>
        <v>0</v>
      </c>
      <c r="F180" s="14">
        <f>+F181+F182+F183+F184+F185+F186+F187+F188+F189+F190+F191+F192+F193+F194+F195+F196+F197+F198+F199+F200+F201+F202</f>
        <v>0</v>
      </c>
      <c r="G180" s="14">
        <f t="shared" si="2"/>
        <v>0</v>
      </c>
    </row>
    <row r="181" spans="2:7" x14ac:dyDescent="0.4">
      <c r="B181" s="12"/>
      <c r="C181" s="12"/>
      <c r="D181" s="13" t="s">
        <v>126</v>
      </c>
      <c r="E181" s="14"/>
      <c r="F181" s="14"/>
      <c r="G181" s="14">
        <f t="shared" si="2"/>
        <v>0</v>
      </c>
    </row>
    <row r="182" spans="2:7" x14ac:dyDescent="0.4">
      <c r="B182" s="12"/>
      <c r="C182" s="12"/>
      <c r="D182" s="13" t="s">
        <v>127</v>
      </c>
      <c r="E182" s="14"/>
      <c r="F182" s="14"/>
      <c r="G182" s="14">
        <f t="shared" si="2"/>
        <v>0</v>
      </c>
    </row>
    <row r="183" spans="2:7" x14ac:dyDescent="0.4">
      <c r="B183" s="12"/>
      <c r="C183" s="12"/>
      <c r="D183" s="13" t="s">
        <v>128</v>
      </c>
      <c r="E183" s="14"/>
      <c r="F183" s="14"/>
      <c r="G183" s="14">
        <f t="shared" si="2"/>
        <v>0</v>
      </c>
    </row>
    <row r="184" spans="2:7" x14ac:dyDescent="0.4">
      <c r="B184" s="12"/>
      <c r="C184" s="12"/>
      <c r="D184" s="13" t="s">
        <v>129</v>
      </c>
      <c r="E184" s="14"/>
      <c r="F184" s="14"/>
      <c r="G184" s="14">
        <f t="shared" si="2"/>
        <v>0</v>
      </c>
    </row>
    <row r="185" spans="2:7" x14ac:dyDescent="0.4">
      <c r="B185" s="12"/>
      <c r="C185" s="12"/>
      <c r="D185" s="13" t="s">
        <v>130</v>
      </c>
      <c r="E185" s="14"/>
      <c r="F185" s="14"/>
      <c r="G185" s="14">
        <f t="shared" si="2"/>
        <v>0</v>
      </c>
    </row>
    <row r="186" spans="2:7" x14ac:dyDescent="0.4">
      <c r="B186" s="12"/>
      <c r="C186" s="12"/>
      <c r="D186" s="13" t="s">
        <v>131</v>
      </c>
      <c r="E186" s="14"/>
      <c r="F186" s="14"/>
      <c r="G186" s="14">
        <f t="shared" si="2"/>
        <v>0</v>
      </c>
    </row>
    <row r="187" spans="2:7" x14ac:dyDescent="0.4">
      <c r="B187" s="12"/>
      <c r="C187" s="12"/>
      <c r="D187" s="13" t="s">
        <v>132</v>
      </c>
      <c r="E187" s="14"/>
      <c r="F187" s="14"/>
      <c r="G187" s="14">
        <f t="shared" si="2"/>
        <v>0</v>
      </c>
    </row>
    <row r="188" spans="2:7" x14ac:dyDescent="0.4">
      <c r="B188" s="12"/>
      <c r="C188" s="12"/>
      <c r="D188" s="13" t="s">
        <v>133</v>
      </c>
      <c r="E188" s="14"/>
      <c r="F188" s="14"/>
      <c r="G188" s="14">
        <f t="shared" si="2"/>
        <v>0</v>
      </c>
    </row>
    <row r="189" spans="2:7" x14ac:dyDescent="0.4">
      <c r="B189" s="12"/>
      <c r="C189" s="12"/>
      <c r="D189" s="13" t="s">
        <v>134</v>
      </c>
      <c r="E189" s="14"/>
      <c r="F189" s="14"/>
      <c r="G189" s="14">
        <f t="shared" si="2"/>
        <v>0</v>
      </c>
    </row>
    <row r="190" spans="2:7" x14ac:dyDescent="0.4">
      <c r="B190" s="12"/>
      <c r="C190" s="12"/>
      <c r="D190" s="13" t="s">
        <v>135</v>
      </c>
      <c r="E190" s="14"/>
      <c r="F190" s="14"/>
      <c r="G190" s="14">
        <f t="shared" si="2"/>
        <v>0</v>
      </c>
    </row>
    <row r="191" spans="2:7" x14ac:dyDescent="0.4">
      <c r="B191" s="12"/>
      <c r="C191" s="12"/>
      <c r="D191" s="13" t="s">
        <v>136</v>
      </c>
      <c r="E191" s="14"/>
      <c r="F191" s="14"/>
      <c r="G191" s="14">
        <f t="shared" si="2"/>
        <v>0</v>
      </c>
    </row>
    <row r="192" spans="2:7" x14ac:dyDescent="0.4">
      <c r="B192" s="12"/>
      <c r="C192" s="12"/>
      <c r="D192" s="13" t="s">
        <v>137</v>
      </c>
      <c r="E192" s="14"/>
      <c r="F192" s="14"/>
      <c r="G192" s="14">
        <f t="shared" si="2"/>
        <v>0</v>
      </c>
    </row>
    <row r="193" spans="2:7" x14ac:dyDescent="0.4">
      <c r="B193" s="12"/>
      <c r="C193" s="12"/>
      <c r="D193" s="13" t="s">
        <v>138</v>
      </c>
      <c r="E193" s="14"/>
      <c r="F193" s="14"/>
      <c r="G193" s="14">
        <f t="shared" si="2"/>
        <v>0</v>
      </c>
    </row>
    <row r="194" spans="2:7" x14ac:dyDescent="0.4">
      <c r="B194" s="12"/>
      <c r="C194" s="12"/>
      <c r="D194" s="13" t="s">
        <v>139</v>
      </c>
      <c r="E194" s="14"/>
      <c r="F194" s="14"/>
      <c r="G194" s="14">
        <f t="shared" si="2"/>
        <v>0</v>
      </c>
    </row>
    <row r="195" spans="2:7" x14ac:dyDescent="0.4">
      <c r="B195" s="12"/>
      <c r="C195" s="12"/>
      <c r="D195" s="13" t="s">
        <v>140</v>
      </c>
      <c r="E195" s="14"/>
      <c r="F195" s="14"/>
      <c r="G195" s="14">
        <f t="shared" si="2"/>
        <v>0</v>
      </c>
    </row>
    <row r="196" spans="2:7" x14ac:dyDescent="0.4">
      <c r="B196" s="12"/>
      <c r="C196" s="12"/>
      <c r="D196" s="13" t="s">
        <v>141</v>
      </c>
      <c r="E196" s="14"/>
      <c r="F196" s="14"/>
      <c r="G196" s="14">
        <f t="shared" si="2"/>
        <v>0</v>
      </c>
    </row>
    <row r="197" spans="2:7" x14ac:dyDescent="0.4">
      <c r="B197" s="12"/>
      <c r="C197" s="12"/>
      <c r="D197" s="13" t="s">
        <v>142</v>
      </c>
      <c r="E197" s="14"/>
      <c r="F197" s="14"/>
      <c r="G197" s="14">
        <f t="shared" si="2"/>
        <v>0</v>
      </c>
    </row>
    <row r="198" spans="2:7" x14ac:dyDescent="0.4">
      <c r="B198" s="12"/>
      <c r="C198" s="12"/>
      <c r="D198" s="13" t="s">
        <v>143</v>
      </c>
      <c r="E198" s="14"/>
      <c r="F198" s="14"/>
      <c r="G198" s="14">
        <f t="shared" si="2"/>
        <v>0</v>
      </c>
    </row>
    <row r="199" spans="2:7" x14ac:dyDescent="0.4">
      <c r="B199" s="12"/>
      <c r="C199" s="12"/>
      <c r="D199" s="13" t="s">
        <v>144</v>
      </c>
      <c r="E199" s="14"/>
      <c r="F199" s="14"/>
      <c r="G199" s="14">
        <f t="shared" ref="G199:G262" si="3">E199-F199</f>
        <v>0</v>
      </c>
    </row>
    <row r="200" spans="2:7" x14ac:dyDescent="0.4">
      <c r="B200" s="12"/>
      <c r="C200" s="12"/>
      <c r="D200" s="13" t="s">
        <v>145</v>
      </c>
      <c r="E200" s="14"/>
      <c r="F200" s="14"/>
      <c r="G200" s="14">
        <f t="shared" si="3"/>
        <v>0</v>
      </c>
    </row>
    <row r="201" spans="2:7" x14ac:dyDescent="0.4">
      <c r="B201" s="12"/>
      <c r="C201" s="12"/>
      <c r="D201" s="13" t="s">
        <v>146</v>
      </c>
      <c r="E201" s="14"/>
      <c r="F201" s="14"/>
      <c r="G201" s="14">
        <f t="shared" si="3"/>
        <v>0</v>
      </c>
    </row>
    <row r="202" spans="2:7" x14ac:dyDescent="0.4">
      <c r="B202" s="12"/>
      <c r="C202" s="12"/>
      <c r="D202" s="13" t="s">
        <v>147</v>
      </c>
      <c r="E202" s="14"/>
      <c r="F202" s="14"/>
      <c r="G202" s="14">
        <f t="shared" si="3"/>
        <v>0</v>
      </c>
    </row>
    <row r="203" spans="2:7" x14ac:dyDescent="0.4">
      <c r="B203" s="12"/>
      <c r="C203" s="12"/>
      <c r="D203" s="13" t="s">
        <v>148</v>
      </c>
      <c r="E203" s="14">
        <f>+E204+E205+E206+E207+E208+E209+E210+E211+E212+E213+E214+E215+E216+E217+E218+E219+E220+E221+E222+E223+E224+E225</f>
        <v>4099297</v>
      </c>
      <c r="F203" s="14">
        <f>+F204+F205+F206+F207+F208+F209+F210+F211+F212+F213+F214+F215+F216+F217+F218+F219+F220+F221+F222+F223+F224+F225</f>
        <v>3905171</v>
      </c>
      <c r="G203" s="14">
        <f t="shared" si="3"/>
        <v>194126</v>
      </c>
    </row>
    <row r="204" spans="2:7" x14ac:dyDescent="0.4">
      <c r="B204" s="12"/>
      <c r="C204" s="12"/>
      <c r="D204" s="13" t="s">
        <v>149</v>
      </c>
      <c r="E204" s="14">
        <v>1642180</v>
      </c>
      <c r="F204" s="14">
        <v>2014856</v>
      </c>
      <c r="G204" s="14">
        <f t="shared" si="3"/>
        <v>-372676</v>
      </c>
    </row>
    <row r="205" spans="2:7" x14ac:dyDescent="0.4">
      <c r="B205" s="12"/>
      <c r="C205" s="12"/>
      <c r="D205" s="13" t="s">
        <v>150</v>
      </c>
      <c r="E205" s="14"/>
      <c r="F205" s="14"/>
      <c r="G205" s="14">
        <f t="shared" si="3"/>
        <v>0</v>
      </c>
    </row>
    <row r="206" spans="2:7" x14ac:dyDescent="0.4">
      <c r="B206" s="12"/>
      <c r="C206" s="12"/>
      <c r="D206" s="13" t="s">
        <v>151</v>
      </c>
      <c r="E206" s="14"/>
      <c r="F206" s="14"/>
      <c r="G206" s="14">
        <f t="shared" si="3"/>
        <v>0</v>
      </c>
    </row>
    <row r="207" spans="2:7" x14ac:dyDescent="0.4">
      <c r="B207" s="12"/>
      <c r="C207" s="12"/>
      <c r="D207" s="13" t="s">
        <v>152</v>
      </c>
      <c r="E207" s="14"/>
      <c r="F207" s="14"/>
      <c r="G207" s="14">
        <f t="shared" si="3"/>
        <v>0</v>
      </c>
    </row>
    <row r="208" spans="2:7" x14ac:dyDescent="0.4">
      <c r="B208" s="12"/>
      <c r="C208" s="12"/>
      <c r="D208" s="13" t="s">
        <v>153</v>
      </c>
      <c r="E208" s="14">
        <v>13200</v>
      </c>
      <c r="F208" s="14">
        <v>13200</v>
      </c>
      <c r="G208" s="14">
        <f t="shared" si="3"/>
        <v>0</v>
      </c>
    </row>
    <row r="209" spans="2:7" x14ac:dyDescent="0.4">
      <c r="B209" s="12"/>
      <c r="C209" s="12"/>
      <c r="D209" s="13" t="s">
        <v>154</v>
      </c>
      <c r="E209" s="14"/>
      <c r="F209" s="14"/>
      <c r="G209" s="14">
        <f t="shared" si="3"/>
        <v>0</v>
      </c>
    </row>
    <row r="210" spans="2:7" x14ac:dyDescent="0.4">
      <c r="B210" s="12"/>
      <c r="C210" s="12"/>
      <c r="D210" s="13" t="s">
        <v>137</v>
      </c>
      <c r="E210" s="14"/>
      <c r="F210" s="14"/>
      <c r="G210" s="14">
        <f t="shared" si="3"/>
        <v>0</v>
      </c>
    </row>
    <row r="211" spans="2:7" x14ac:dyDescent="0.4">
      <c r="B211" s="12"/>
      <c r="C211" s="12"/>
      <c r="D211" s="13" t="s">
        <v>138</v>
      </c>
      <c r="E211" s="14"/>
      <c r="F211" s="14"/>
      <c r="G211" s="14">
        <f t="shared" si="3"/>
        <v>0</v>
      </c>
    </row>
    <row r="212" spans="2:7" x14ac:dyDescent="0.4">
      <c r="B212" s="12"/>
      <c r="C212" s="12"/>
      <c r="D212" s="13" t="s">
        <v>155</v>
      </c>
      <c r="E212" s="14"/>
      <c r="F212" s="14"/>
      <c r="G212" s="14">
        <f t="shared" si="3"/>
        <v>0</v>
      </c>
    </row>
    <row r="213" spans="2:7" x14ac:dyDescent="0.4">
      <c r="B213" s="12"/>
      <c r="C213" s="12"/>
      <c r="D213" s="13" t="s">
        <v>156</v>
      </c>
      <c r="E213" s="14">
        <v>75600</v>
      </c>
      <c r="F213" s="14">
        <v>56700</v>
      </c>
      <c r="G213" s="14">
        <f t="shared" si="3"/>
        <v>18900</v>
      </c>
    </row>
    <row r="214" spans="2:7" x14ac:dyDescent="0.4">
      <c r="B214" s="12"/>
      <c r="C214" s="12"/>
      <c r="D214" s="13" t="s">
        <v>157</v>
      </c>
      <c r="E214" s="14">
        <v>57660</v>
      </c>
      <c r="F214" s="14">
        <v>67600</v>
      </c>
      <c r="G214" s="14">
        <f t="shared" si="3"/>
        <v>-9940</v>
      </c>
    </row>
    <row r="215" spans="2:7" x14ac:dyDescent="0.4">
      <c r="B215" s="12"/>
      <c r="C215" s="12"/>
      <c r="D215" s="13" t="s">
        <v>158</v>
      </c>
      <c r="E215" s="14"/>
      <c r="F215" s="14"/>
      <c r="G215" s="14">
        <f t="shared" si="3"/>
        <v>0</v>
      </c>
    </row>
    <row r="216" spans="2:7" x14ac:dyDescent="0.4">
      <c r="B216" s="12"/>
      <c r="C216" s="12"/>
      <c r="D216" s="13" t="s">
        <v>159</v>
      </c>
      <c r="E216" s="14">
        <v>41867</v>
      </c>
      <c r="F216" s="14">
        <v>32675</v>
      </c>
      <c r="G216" s="14">
        <f t="shared" si="3"/>
        <v>9192</v>
      </c>
    </row>
    <row r="217" spans="2:7" x14ac:dyDescent="0.4">
      <c r="B217" s="12"/>
      <c r="C217" s="12"/>
      <c r="D217" s="13" t="s">
        <v>160</v>
      </c>
      <c r="E217" s="14">
        <v>28050</v>
      </c>
      <c r="F217" s="14">
        <v>28980</v>
      </c>
      <c r="G217" s="14">
        <f t="shared" si="3"/>
        <v>-930</v>
      </c>
    </row>
    <row r="218" spans="2:7" x14ac:dyDescent="0.4">
      <c r="B218" s="12"/>
      <c r="C218" s="12"/>
      <c r="D218" s="13" t="s">
        <v>140</v>
      </c>
      <c r="E218" s="14"/>
      <c r="F218" s="14"/>
      <c r="G218" s="14">
        <f t="shared" si="3"/>
        <v>0</v>
      </c>
    </row>
    <row r="219" spans="2:7" x14ac:dyDescent="0.4">
      <c r="B219" s="12"/>
      <c r="C219" s="12"/>
      <c r="D219" s="13" t="s">
        <v>141</v>
      </c>
      <c r="E219" s="14"/>
      <c r="F219" s="14"/>
      <c r="G219" s="14">
        <f t="shared" si="3"/>
        <v>0</v>
      </c>
    </row>
    <row r="220" spans="2:7" x14ac:dyDescent="0.4">
      <c r="B220" s="12"/>
      <c r="C220" s="12"/>
      <c r="D220" s="13" t="s">
        <v>161</v>
      </c>
      <c r="E220" s="14"/>
      <c r="F220" s="14"/>
      <c r="G220" s="14">
        <f t="shared" si="3"/>
        <v>0</v>
      </c>
    </row>
    <row r="221" spans="2:7" x14ac:dyDescent="0.4">
      <c r="B221" s="12"/>
      <c r="C221" s="12"/>
      <c r="D221" s="13" t="s">
        <v>162</v>
      </c>
      <c r="E221" s="14"/>
      <c r="F221" s="14"/>
      <c r="G221" s="14">
        <f t="shared" si="3"/>
        <v>0</v>
      </c>
    </row>
    <row r="222" spans="2:7" x14ac:dyDescent="0.4">
      <c r="B222" s="12"/>
      <c r="C222" s="12"/>
      <c r="D222" s="13" t="s">
        <v>163</v>
      </c>
      <c r="E222" s="14">
        <v>1297868</v>
      </c>
      <c r="F222" s="14">
        <v>1308000</v>
      </c>
      <c r="G222" s="14">
        <f t="shared" si="3"/>
        <v>-10132</v>
      </c>
    </row>
    <row r="223" spans="2:7" x14ac:dyDescent="0.4">
      <c r="B223" s="12"/>
      <c r="C223" s="12"/>
      <c r="D223" s="13" t="s">
        <v>164</v>
      </c>
      <c r="E223" s="14">
        <v>85320</v>
      </c>
      <c r="F223" s="14">
        <v>246560</v>
      </c>
      <c r="G223" s="14">
        <f t="shared" si="3"/>
        <v>-161240</v>
      </c>
    </row>
    <row r="224" spans="2:7" x14ac:dyDescent="0.4">
      <c r="B224" s="12"/>
      <c r="C224" s="12"/>
      <c r="D224" s="13" t="s">
        <v>165</v>
      </c>
      <c r="E224" s="14">
        <v>135000</v>
      </c>
      <c r="F224" s="14">
        <v>135000</v>
      </c>
      <c r="G224" s="14">
        <f t="shared" si="3"/>
        <v>0</v>
      </c>
    </row>
    <row r="225" spans="2:7" x14ac:dyDescent="0.4">
      <c r="B225" s="12"/>
      <c r="C225" s="12"/>
      <c r="D225" s="13" t="s">
        <v>147</v>
      </c>
      <c r="E225" s="14">
        <v>722552</v>
      </c>
      <c r="F225" s="14">
        <v>1600</v>
      </c>
      <c r="G225" s="14">
        <f t="shared" si="3"/>
        <v>720952</v>
      </c>
    </row>
    <row r="226" spans="2:7" x14ac:dyDescent="0.4">
      <c r="B226" s="12"/>
      <c r="C226" s="12"/>
      <c r="D226" s="13" t="s">
        <v>166</v>
      </c>
      <c r="E226" s="14">
        <f>+E227+E232</f>
        <v>0</v>
      </c>
      <c r="F226" s="14">
        <f>+F227+F232</f>
        <v>0</v>
      </c>
      <c r="G226" s="14">
        <f t="shared" si="3"/>
        <v>0</v>
      </c>
    </row>
    <row r="227" spans="2:7" x14ac:dyDescent="0.4">
      <c r="B227" s="12"/>
      <c r="C227" s="12"/>
      <c r="D227" s="13" t="s">
        <v>167</v>
      </c>
      <c r="E227" s="14">
        <f>+E228+E229+E230-E231</f>
        <v>0</v>
      </c>
      <c r="F227" s="14">
        <f>+F228+F229+F230-F231</f>
        <v>0</v>
      </c>
      <c r="G227" s="14">
        <f t="shared" si="3"/>
        <v>0</v>
      </c>
    </row>
    <row r="228" spans="2:7" x14ac:dyDescent="0.4">
      <c r="B228" s="12"/>
      <c r="C228" s="12"/>
      <c r="D228" s="13" t="s">
        <v>168</v>
      </c>
      <c r="E228" s="14"/>
      <c r="F228" s="14"/>
      <c r="G228" s="14">
        <f t="shared" si="3"/>
        <v>0</v>
      </c>
    </row>
    <row r="229" spans="2:7" x14ac:dyDescent="0.4">
      <c r="B229" s="12"/>
      <c r="C229" s="12"/>
      <c r="D229" s="13" t="s">
        <v>169</v>
      </c>
      <c r="E229" s="14"/>
      <c r="F229" s="14"/>
      <c r="G229" s="14">
        <f t="shared" si="3"/>
        <v>0</v>
      </c>
    </row>
    <row r="230" spans="2:7" x14ac:dyDescent="0.4">
      <c r="B230" s="12"/>
      <c r="C230" s="12"/>
      <c r="D230" s="13" t="s">
        <v>170</v>
      </c>
      <c r="E230" s="14"/>
      <c r="F230" s="14"/>
      <c r="G230" s="14">
        <f t="shared" si="3"/>
        <v>0</v>
      </c>
    </row>
    <row r="231" spans="2:7" x14ac:dyDescent="0.4">
      <c r="B231" s="12"/>
      <c r="C231" s="12"/>
      <c r="D231" s="13" t="s">
        <v>171</v>
      </c>
      <c r="E231" s="14"/>
      <c r="F231" s="14"/>
      <c r="G231" s="14">
        <f t="shared" si="3"/>
        <v>0</v>
      </c>
    </row>
    <row r="232" spans="2:7" x14ac:dyDescent="0.4">
      <c r="B232" s="12"/>
      <c r="C232" s="12"/>
      <c r="D232" s="13" t="s">
        <v>172</v>
      </c>
      <c r="E232" s="14"/>
      <c r="F232" s="14"/>
      <c r="G232" s="14">
        <f t="shared" si="3"/>
        <v>0</v>
      </c>
    </row>
    <row r="233" spans="2:7" x14ac:dyDescent="0.4">
      <c r="B233" s="12"/>
      <c r="C233" s="12"/>
      <c r="D233" s="13" t="s">
        <v>173</v>
      </c>
      <c r="E233" s="14"/>
      <c r="F233" s="14"/>
      <c r="G233" s="14">
        <f t="shared" si="3"/>
        <v>0</v>
      </c>
    </row>
    <row r="234" spans="2:7" x14ac:dyDescent="0.4">
      <c r="B234" s="12"/>
      <c r="C234" s="12"/>
      <c r="D234" s="13" t="s">
        <v>174</v>
      </c>
      <c r="E234" s="14"/>
      <c r="F234" s="14"/>
      <c r="G234" s="14">
        <f t="shared" si="3"/>
        <v>0</v>
      </c>
    </row>
    <row r="235" spans="2:7" x14ac:dyDescent="0.4">
      <c r="B235" s="12"/>
      <c r="C235" s="12"/>
      <c r="D235" s="13" t="s">
        <v>175</v>
      </c>
      <c r="E235" s="14"/>
      <c r="F235" s="14"/>
      <c r="G235" s="14">
        <f t="shared" si="3"/>
        <v>0</v>
      </c>
    </row>
    <row r="236" spans="2:7" x14ac:dyDescent="0.4">
      <c r="B236" s="12"/>
      <c r="C236" s="12"/>
      <c r="D236" s="13" t="s">
        <v>176</v>
      </c>
      <c r="E236" s="14"/>
      <c r="F236" s="14"/>
      <c r="G236" s="14">
        <f t="shared" si="3"/>
        <v>0</v>
      </c>
    </row>
    <row r="237" spans="2:7" x14ac:dyDescent="0.4">
      <c r="B237" s="12"/>
      <c r="C237" s="12"/>
      <c r="D237" s="13" t="s">
        <v>177</v>
      </c>
      <c r="E237" s="14"/>
      <c r="F237" s="14"/>
      <c r="G237" s="14">
        <f t="shared" si="3"/>
        <v>0</v>
      </c>
    </row>
    <row r="238" spans="2:7" x14ac:dyDescent="0.4">
      <c r="B238" s="12"/>
      <c r="C238" s="12"/>
      <c r="D238" s="13" t="s">
        <v>178</v>
      </c>
      <c r="E238" s="14"/>
      <c r="F238" s="14"/>
      <c r="G238" s="14">
        <f t="shared" si="3"/>
        <v>0</v>
      </c>
    </row>
    <row r="239" spans="2:7" x14ac:dyDescent="0.4">
      <c r="B239" s="12"/>
      <c r="C239" s="12"/>
      <c r="D239" s="13" t="s">
        <v>179</v>
      </c>
      <c r="E239" s="14"/>
      <c r="F239" s="14"/>
      <c r="G239" s="14">
        <f t="shared" si="3"/>
        <v>0</v>
      </c>
    </row>
    <row r="240" spans="2:7" x14ac:dyDescent="0.4">
      <c r="B240" s="12"/>
      <c r="C240" s="15"/>
      <c r="D240" s="16" t="s">
        <v>180</v>
      </c>
      <c r="E240" s="17">
        <f>+E169+E180+E203+E226+E233+E234+E235+E236+E237+E238+E239</f>
        <v>4375041</v>
      </c>
      <c r="F240" s="17">
        <f>+F169+F180+F203+F226+F233+F234+F235+F236+F237+F238+F239</f>
        <v>4178704</v>
      </c>
      <c r="G240" s="17">
        <f t="shared" si="3"/>
        <v>196337</v>
      </c>
    </row>
    <row r="241" spans="2:7" x14ac:dyDescent="0.4">
      <c r="B241" s="15"/>
      <c r="C241" s="18" t="s">
        <v>181</v>
      </c>
      <c r="D241" s="19"/>
      <c r="E241" s="20">
        <f xml:space="preserve"> +E168 - E240</f>
        <v>-3375041</v>
      </c>
      <c r="F241" s="20">
        <f xml:space="preserve"> +F168 - F240</f>
        <v>-3178704</v>
      </c>
      <c r="G241" s="20">
        <f t="shared" si="3"/>
        <v>-196337</v>
      </c>
    </row>
    <row r="242" spans="2:7" x14ac:dyDescent="0.4">
      <c r="B242" s="9" t="s">
        <v>182</v>
      </c>
      <c r="C242" s="9" t="s">
        <v>9</v>
      </c>
      <c r="D242" s="13" t="s">
        <v>183</v>
      </c>
      <c r="E242" s="14"/>
      <c r="F242" s="14"/>
      <c r="G242" s="14">
        <f t="shared" si="3"/>
        <v>0</v>
      </c>
    </row>
    <row r="243" spans="2:7" x14ac:dyDescent="0.4">
      <c r="B243" s="12"/>
      <c r="C243" s="12"/>
      <c r="D243" s="13" t="s">
        <v>184</v>
      </c>
      <c r="E243" s="14">
        <v>74</v>
      </c>
      <c r="F243" s="14">
        <v>73</v>
      </c>
      <c r="G243" s="14">
        <f t="shared" si="3"/>
        <v>1</v>
      </c>
    </row>
    <row r="244" spans="2:7" x14ac:dyDescent="0.4">
      <c r="B244" s="12"/>
      <c r="C244" s="12"/>
      <c r="D244" s="13" t="s">
        <v>185</v>
      </c>
      <c r="E244" s="14"/>
      <c r="F244" s="14"/>
      <c r="G244" s="14">
        <f t="shared" si="3"/>
        <v>0</v>
      </c>
    </row>
    <row r="245" spans="2:7" x14ac:dyDescent="0.4">
      <c r="B245" s="12"/>
      <c r="C245" s="12"/>
      <c r="D245" s="13" t="s">
        <v>186</v>
      </c>
      <c r="E245" s="14"/>
      <c r="F245" s="14"/>
      <c r="G245" s="14">
        <f t="shared" si="3"/>
        <v>0</v>
      </c>
    </row>
    <row r="246" spans="2:7" x14ac:dyDescent="0.4">
      <c r="B246" s="12"/>
      <c r="C246" s="12"/>
      <c r="D246" s="13" t="s">
        <v>187</v>
      </c>
      <c r="E246" s="14"/>
      <c r="F246" s="14"/>
      <c r="G246" s="14">
        <f t="shared" si="3"/>
        <v>0</v>
      </c>
    </row>
    <row r="247" spans="2:7" x14ac:dyDescent="0.4">
      <c r="B247" s="12"/>
      <c r="C247" s="12"/>
      <c r="D247" s="13" t="s">
        <v>188</v>
      </c>
      <c r="E247" s="14"/>
      <c r="F247" s="14"/>
      <c r="G247" s="14">
        <f t="shared" si="3"/>
        <v>0</v>
      </c>
    </row>
    <row r="248" spans="2:7" x14ac:dyDescent="0.4">
      <c r="B248" s="12"/>
      <c r="C248" s="12"/>
      <c r="D248" s="13" t="s">
        <v>189</v>
      </c>
      <c r="E248" s="14"/>
      <c r="F248" s="14"/>
      <c r="G248" s="14">
        <f t="shared" si="3"/>
        <v>0</v>
      </c>
    </row>
    <row r="249" spans="2:7" x14ac:dyDescent="0.4">
      <c r="B249" s="12"/>
      <c r="C249" s="12"/>
      <c r="D249" s="13" t="s">
        <v>190</v>
      </c>
      <c r="E249" s="14"/>
      <c r="F249" s="14"/>
      <c r="G249" s="14">
        <f t="shared" si="3"/>
        <v>0</v>
      </c>
    </row>
    <row r="250" spans="2:7" x14ac:dyDescent="0.4">
      <c r="B250" s="12"/>
      <c r="C250" s="12"/>
      <c r="D250" s="13" t="s">
        <v>191</v>
      </c>
      <c r="E250" s="14">
        <f>+E251+E252+E253+E254</f>
        <v>0</v>
      </c>
      <c r="F250" s="14">
        <f>+F251+F252+F253+F254</f>
        <v>162375</v>
      </c>
      <c r="G250" s="14">
        <f t="shared" si="3"/>
        <v>-162375</v>
      </c>
    </row>
    <row r="251" spans="2:7" x14ac:dyDescent="0.4">
      <c r="B251" s="12"/>
      <c r="C251" s="12"/>
      <c r="D251" s="13" t="s">
        <v>192</v>
      </c>
      <c r="E251" s="14"/>
      <c r="F251" s="14"/>
      <c r="G251" s="14">
        <f t="shared" si="3"/>
        <v>0</v>
      </c>
    </row>
    <row r="252" spans="2:7" x14ac:dyDescent="0.4">
      <c r="B252" s="12"/>
      <c r="C252" s="12"/>
      <c r="D252" s="13" t="s">
        <v>193</v>
      </c>
      <c r="E252" s="14"/>
      <c r="F252" s="14"/>
      <c r="G252" s="14">
        <f t="shared" si="3"/>
        <v>0</v>
      </c>
    </row>
    <row r="253" spans="2:7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</row>
    <row r="254" spans="2:7" x14ac:dyDescent="0.4">
      <c r="B254" s="12"/>
      <c r="C254" s="12"/>
      <c r="D254" s="13" t="s">
        <v>195</v>
      </c>
      <c r="E254" s="14"/>
      <c r="F254" s="14">
        <v>162375</v>
      </c>
      <c r="G254" s="14">
        <f t="shared" si="3"/>
        <v>-162375</v>
      </c>
    </row>
    <row r="255" spans="2:7" x14ac:dyDescent="0.4">
      <c r="B255" s="12"/>
      <c r="C255" s="15"/>
      <c r="D255" s="16" t="s">
        <v>196</v>
      </c>
      <c r="E255" s="17">
        <f>+E242+E243+E244+E245+E246+E247+E248+E249+E250</f>
        <v>74</v>
      </c>
      <c r="F255" s="17">
        <f>+F242+F243+F244+F245+F246+F247+F248+F249+F250</f>
        <v>162448</v>
      </c>
      <c r="G255" s="17">
        <f t="shared" si="3"/>
        <v>-162374</v>
      </c>
    </row>
    <row r="256" spans="2:7" x14ac:dyDescent="0.4">
      <c r="B256" s="12"/>
      <c r="C256" s="9" t="s">
        <v>113</v>
      </c>
      <c r="D256" s="13" t="s">
        <v>197</v>
      </c>
      <c r="E256" s="14"/>
      <c r="F256" s="14"/>
      <c r="G256" s="14">
        <f t="shared" si="3"/>
        <v>0</v>
      </c>
    </row>
    <row r="257" spans="2:7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</row>
    <row r="258" spans="2:7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</row>
    <row r="259" spans="2:7" x14ac:dyDescent="0.4">
      <c r="B259" s="12"/>
      <c r="C259" s="12"/>
      <c r="D259" s="13" t="s">
        <v>200</v>
      </c>
      <c r="E259" s="14"/>
      <c r="F259" s="14"/>
      <c r="G259" s="14">
        <f t="shared" si="3"/>
        <v>0</v>
      </c>
    </row>
    <row r="260" spans="2:7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</row>
    <row r="261" spans="2:7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</row>
    <row r="262" spans="2:7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</row>
    <row r="263" spans="2:7" x14ac:dyDescent="0.4">
      <c r="B263" s="12"/>
      <c r="C263" s="12"/>
      <c r="D263" s="13" t="s">
        <v>204</v>
      </c>
      <c r="E263" s="14">
        <f>+E264+E265+E266</f>
        <v>0</v>
      </c>
      <c r="F263" s="14">
        <f>+F264+F265+F266</f>
        <v>0</v>
      </c>
      <c r="G263" s="14">
        <f t="shared" ref="G263:G313" si="4">E263-F263</f>
        <v>0</v>
      </c>
    </row>
    <row r="264" spans="2:7" x14ac:dyDescent="0.4">
      <c r="B264" s="12"/>
      <c r="C264" s="12"/>
      <c r="D264" s="13" t="s">
        <v>205</v>
      </c>
      <c r="E264" s="14"/>
      <c r="F264" s="14"/>
      <c r="G264" s="14">
        <f t="shared" si="4"/>
        <v>0</v>
      </c>
    </row>
    <row r="265" spans="2:7" x14ac:dyDescent="0.4">
      <c r="B265" s="12"/>
      <c r="C265" s="12"/>
      <c r="D265" s="13" t="s">
        <v>206</v>
      </c>
      <c r="E265" s="14"/>
      <c r="F265" s="14"/>
      <c r="G265" s="14">
        <f t="shared" si="4"/>
        <v>0</v>
      </c>
    </row>
    <row r="266" spans="2:7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</row>
    <row r="267" spans="2:7" x14ac:dyDescent="0.4">
      <c r="B267" s="12"/>
      <c r="C267" s="15"/>
      <c r="D267" s="16" t="s">
        <v>208</v>
      </c>
      <c r="E267" s="17">
        <f>+E256+E257+E258+E259+E260+E261+E262+E263</f>
        <v>0</v>
      </c>
      <c r="F267" s="17">
        <f>+F256+F257+F258+F259+F260+F261+F262+F263</f>
        <v>0</v>
      </c>
      <c r="G267" s="17">
        <f t="shared" si="4"/>
        <v>0</v>
      </c>
    </row>
    <row r="268" spans="2:7" x14ac:dyDescent="0.4">
      <c r="B268" s="15"/>
      <c r="C268" s="18" t="s">
        <v>209</v>
      </c>
      <c r="D268" s="21"/>
      <c r="E268" s="22">
        <f xml:space="preserve"> +E255 - E267</f>
        <v>74</v>
      </c>
      <c r="F268" s="22">
        <f xml:space="preserve"> +F255 - F267</f>
        <v>162448</v>
      </c>
      <c r="G268" s="22">
        <f t="shared" si="4"/>
        <v>-162374</v>
      </c>
    </row>
    <row r="269" spans="2:7" x14ac:dyDescent="0.4">
      <c r="B269" s="18" t="s">
        <v>210</v>
      </c>
      <c r="C269" s="23"/>
      <c r="D269" s="19"/>
      <c r="E269" s="20">
        <f xml:space="preserve"> +E241 +E268</f>
        <v>-3374967</v>
      </c>
      <c r="F269" s="20">
        <f xml:space="preserve"> +F241 +F268</f>
        <v>-3016256</v>
      </c>
      <c r="G269" s="20">
        <f t="shared" si="4"/>
        <v>-358711</v>
      </c>
    </row>
    <row r="270" spans="2:7" x14ac:dyDescent="0.4">
      <c r="B270" s="9" t="s">
        <v>211</v>
      </c>
      <c r="C270" s="9" t="s">
        <v>9</v>
      </c>
      <c r="D270" s="13" t="s">
        <v>212</v>
      </c>
      <c r="E270" s="14">
        <f>+E271+E272</f>
        <v>0</v>
      </c>
      <c r="F270" s="14">
        <f>+F271+F272</f>
        <v>0</v>
      </c>
      <c r="G270" s="14">
        <f t="shared" si="4"/>
        <v>0</v>
      </c>
    </row>
    <row r="271" spans="2:7" x14ac:dyDescent="0.4">
      <c r="B271" s="12"/>
      <c r="C271" s="12"/>
      <c r="D271" s="13" t="s">
        <v>213</v>
      </c>
      <c r="E271" s="14"/>
      <c r="F271" s="14"/>
      <c r="G271" s="14">
        <f t="shared" si="4"/>
        <v>0</v>
      </c>
    </row>
    <row r="272" spans="2:7" x14ac:dyDescent="0.4">
      <c r="B272" s="12"/>
      <c r="C272" s="12"/>
      <c r="D272" s="13" t="s">
        <v>214</v>
      </c>
      <c r="E272" s="14"/>
      <c r="F272" s="14"/>
      <c r="G272" s="14">
        <f t="shared" si="4"/>
        <v>0</v>
      </c>
    </row>
    <row r="273" spans="2:7" x14ac:dyDescent="0.4">
      <c r="B273" s="12"/>
      <c r="C273" s="12"/>
      <c r="D273" s="13" t="s">
        <v>215</v>
      </c>
      <c r="E273" s="14">
        <f>+E274+E275</f>
        <v>0</v>
      </c>
      <c r="F273" s="14">
        <f>+F274+F275</f>
        <v>0</v>
      </c>
      <c r="G273" s="14">
        <f t="shared" si="4"/>
        <v>0</v>
      </c>
    </row>
    <row r="274" spans="2:7" x14ac:dyDescent="0.4">
      <c r="B274" s="12"/>
      <c r="C274" s="12"/>
      <c r="D274" s="13" t="s">
        <v>216</v>
      </c>
      <c r="E274" s="14"/>
      <c r="F274" s="14"/>
      <c r="G274" s="14">
        <f t="shared" si="4"/>
        <v>0</v>
      </c>
    </row>
    <row r="275" spans="2:7" x14ac:dyDescent="0.4">
      <c r="B275" s="12"/>
      <c r="C275" s="12"/>
      <c r="D275" s="13" t="s">
        <v>217</v>
      </c>
      <c r="E275" s="14"/>
      <c r="F275" s="14"/>
      <c r="G275" s="14">
        <f t="shared" si="4"/>
        <v>0</v>
      </c>
    </row>
    <row r="276" spans="2:7" x14ac:dyDescent="0.4">
      <c r="B276" s="12"/>
      <c r="C276" s="12"/>
      <c r="D276" s="13" t="s">
        <v>218</v>
      </c>
      <c r="E276" s="14"/>
      <c r="F276" s="14"/>
      <c r="G276" s="14">
        <f t="shared" si="4"/>
        <v>0</v>
      </c>
    </row>
    <row r="277" spans="2:7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</row>
    <row r="278" spans="2:7" x14ac:dyDescent="0.4">
      <c r="B278" s="12"/>
      <c r="C278" s="12"/>
      <c r="D278" s="13" t="s">
        <v>220</v>
      </c>
      <c r="E278" s="14">
        <f>+E279+E280</f>
        <v>0</v>
      </c>
      <c r="F278" s="14">
        <f>+F279+F280</f>
        <v>0</v>
      </c>
      <c r="G278" s="14">
        <f t="shared" si="4"/>
        <v>0</v>
      </c>
    </row>
    <row r="279" spans="2:7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</row>
    <row r="280" spans="2:7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</row>
    <row r="281" spans="2:7" x14ac:dyDescent="0.4">
      <c r="B281" s="12"/>
      <c r="C281" s="12"/>
      <c r="D281" s="13" t="s">
        <v>223</v>
      </c>
      <c r="E281" s="14">
        <v>500000</v>
      </c>
      <c r="F281" s="14">
        <v>500000</v>
      </c>
      <c r="G281" s="14">
        <f t="shared" si="4"/>
        <v>0</v>
      </c>
    </row>
    <row r="282" spans="2:7" x14ac:dyDescent="0.4">
      <c r="B282" s="12"/>
      <c r="C282" s="12"/>
      <c r="D282" s="13" t="s">
        <v>224</v>
      </c>
      <c r="E282" s="14">
        <v>3000000</v>
      </c>
      <c r="F282" s="14">
        <v>1300000</v>
      </c>
      <c r="G282" s="14">
        <f t="shared" si="4"/>
        <v>1700000</v>
      </c>
    </row>
    <row r="283" spans="2:7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</row>
    <row r="284" spans="2:7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</row>
    <row r="285" spans="2:7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</row>
    <row r="286" spans="2:7" x14ac:dyDescent="0.4">
      <c r="B286" s="12"/>
      <c r="C286" s="12"/>
      <c r="D286" s="13" t="s">
        <v>228</v>
      </c>
      <c r="E286" s="14">
        <f>+E287</f>
        <v>0</v>
      </c>
      <c r="F286" s="14">
        <f>+F287</f>
        <v>0</v>
      </c>
      <c r="G286" s="14">
        <f t="shared" si="4"/>
        <v>0</v>
      </c>
    </row>
    <row r="287" spans="2:7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</row>
    <row r="288" spans="2:7" x14ac:dyDescent="0.4">
      <c r="B288" s="12"/>
      <c r="C288" s="15"/>
      <c r="D288" s="16" t="s">
        <v>230</v>
      </c>
      <c r="E288" s="17">
        <f>+E270+E273+E276+E277+E278+E281+E282+E283+E284+E285+E286</f>
        <v>3500000</v>
      </c>
      <c r="F288" s="17">
        <f>+F270+F273+F276+F277+F278+F281+F282+F283+F284+F285+F286</f>
        <v>1800000</v>
      </c>
      <c r="G288" s="17">
        <f t="shared" si="4"/>
        <v>1700000</v>
      </c>
    </row>
    <row r="289" spans="2:7" x14ac:dyDescent="0.4">
      <c r="B289" s="12"/>
      <c r="C289" s="9" t="s">
        <v>113</v>
      </c>
      <c r="D289" s="13" t="s">
        <v>231</v>
      </c>
      <c r="E289" s="14"/>
      <c r="F289" s="14"/>
      <c r="G289" s="14">
        <f t="shared" si="4"/>
        <v>0</v>
      </c>
    </row>
    <row r="290" spans="2:7" x14ac:dyDescent="0.4">
      <c r="B290" s="12"/>
      <c r="C290" s="12"/>
      <c r="D290" s="13" t="s">
        <v>232</v>
      </c>
      <c r="E290" s="14"/>
      <c r="F290" s="14"/>
      <c r="G290" s="14">
        <f t="shared" si="4"/>
        <v>0</v>
      </c>
    </row>
    <row r="291" spans="2:7" x14ac:dyDescent="0.4">
      <c r="B291" s="12"/>
      <c r="C291" s="12"/>
      <c r="D291" s="13" t="s">
        <v>233</v>
      </c>
      <c r="E291" s="14">
        <f>+E292+E293+E294+E295</f>
        <v>0</v>
      </c>
      <c r="F291" s="14">
        <f>+F292+F293+F294+F295</f>
        <v>0</v>
      </c>
      <c r="G291" s="14">
        <f t="shared" si="4"/>
        <v>0</v>
      </c>
    </row>
    <row r="292" spans="2:7" x14ac:dyDescent="0.4">
      <c r="B292" s="12"/>
      <c r="C292" s="12"/>
      <c r="D292" s="13" t="s">
        <v>234</v>
      </c>
      <c r="E292" s="14"/>
      <c r="F292" s="14"/>
      <c r="G292" s="14">
        <f t="shared" si="4"/>
        <v>0</v>
      </c>
    </row>
    <row r="293" spans="2:7" x14ac:dyDescent="0.4">
      <c r="B293" s="12"/>
      <c r="C293" s="12"/>
      <c r="D293" s="13" t="s">
        <v>235</v>
      </c>
      <c r="E293" s="14"/>
      <c r="F293" s="14"/>
      <c r="G293" s="14">
        <f t="shared" si="4"/>
        <v>0</v>
      </c>
    </row>
    <row r="294" spans="2:7" x14ac:dyDescent="0.4">
      <c r="B294" s="12"/>
      <c r="C294" s="12"/>
      <c r="D294" s="13" t="s">
        <v>236</v>
      </c>
      <c r="E294" s="14"/>
      <c r="F294" s="14"/>
      <c r="G294" s="14">
        <f t="shared" si="4"/>
        <v>0</v>
      </c>
    </row>
    <row r="295" spans="2:7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</row>
    <row r="296" spans="2:7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</row>
    <row r="297" spans="2:7" x14ac:dyDescent="0.4">
      <c r="B297" s="12"/>
      <c r="C297" s="12"/>
      <c r="D297" s="13" t="s">
        <v>239</v>
      </c>
      <c r="E297" s="14"/>
      <c r="F297" s="14"/>
      <c r="G297" s="14">
        <f t="shared" si="4"/>
        <v>0</v>
      </c>
    </row>
    <row r="298" spans="2:7" x14ac:dyDescent="0.4">
      <c r="B298" s="12"/>
      <c r="C298" s="12"/>
      <c r="D298" s="13" t="s">
        <v>240</v>
      </c>
      <c r="E298" s="14"/>
      <c r="F298" s="14"/>
      <c r="G298" s="14">
        <f t="shared" si="4"/>
        <v>0</v>
      </c>
    </row>
    <row r="299" spans="2:7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</row>
    <row r="300" spans="2:7" x14ac:dyDescent="0.4">
      <c r="B300" s="12"/>
      <c r="C300" s="12"/>
      <c r="D300" s="13" t="s">
        <v>242</v>
      </c>
      <c r="E300" s="14">
        <v>4000000</v>
      </c>
      <c r="F300" s="14">
        <v>500000</v>
      </c>
      <c r="G300" s="14">
        <f t="shared" si="4"/>
        <v>3500000</v>
      </c>
    </row>
    <row r="301" spans="2:7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</row>
    <row r="302" spans="2:7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</row>
    <row r="303" spans="2:7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</row>
    <row r="304" spans="2:7" x14ac:dyDescent="0.4">
      <c r="B304" s="12"/>
      <c r="C304" s="12"/>
      <c r="D304" s="13" t="s">
        <v>246</v>
      </c>
      <c r="E304" s="14"/>
      <c r="F304" s="14"/>
      <c r="G304" s="14">
        <f t="shared" si="4"/>
        <v>0</v>
      </c>
    </row>
    <row r="305" spans="2:7" x14ac:dyDescent="0.4">
      <c r="B305" s="12"/>
      <c r="C305" s="15"/>
      <c r="D305" s="16" t="s">
        <v>247</v>
      </c>
      <c r="E305" s="17">
        <f>+E289+E290+E291+E296+E297+E298+E299+E300+E301+E302+E303+E304</f>
        <v>4000000</v>
      </c>
      <c r="F305" s="17">
        <f>+F289+F290+F291+F296+F297+F298+F299+F300+F301+F302+F303+F304</f>
        <v>500000</v>
      </c>
      <c r="G305" s="17">
        <f t="shared" si="4"/>
        <v>3500000</v>
      </c>
    </row>
    <row r="306" spans="2:7" x14ac:dyDescent="0.4">
      <c r="B306" s="15"/>
      <c r="C306" s="24" t="s">
        <v>248</v>
      </c>
      <c r="D306" s="25"/>
      <c r="E306" s="26">
        <f xml:space="preserve"> +E288 - E305</f>
        <v>-500000</v>
      </c>
      <c r="F306" s="26">
        <f xml:space="preserve"> +F288 - F305</f>
        <v>1300000</v>
      </c>
      <c r="G306" s="26">
        <f t="shared" si="4"/>
        <v>-1800000</v>
      </c>
    </row>
    <row r="307" spans="2:7" x14ac:dyDescent="0.4">
      <c r="B307" s="18" t="s">
        <v>249</v>
      </c>
      <c r="C307" s="27"/>
      <c r="D307" s="28"/>
      <c r="E307" s="29">
        <f xml:space="preserve"> +E269 +E306</f>
        <v>-3874967</v>
      </c>
      <c r="F307" s="29">
        <f xml:space="preserve"> +F269 +F306</f>
        <v>-1716256</v>
      </c>
      <c r="G307" s="29">
        <f t="shared" si="4"/>
        <v>-2158711</v>
      </c>
    </row>
    <row r="308" spans="2:7" x14ac:dyDescent="0.4">
      <c r="B308" s="30" t="s">
        <v>250</v>
      </c>
      <c r="C308" s="27" t="s">
        <v>251</v>
      </c>
      <c r="D308" s="28"/>
      <c r="E308" s="29">
        <v>16857637</v>
      </c>
      <c r="F308" s="29">
        <v>18573893</v>
      </c>
      <c r="G308" s="29">
        <f t="shared" si="4"/>
        <v>-1716256</v>
      </c>
    </row>
    <row r="309" spans="2:7" x14ac:dyDescent="0.4">
      <c r="B309" s="31"/>
      <c r="C309" s="27" t="s">
        <v>252</v>
      </c>
      <c r="D309" s="28"/>
      <c r="E309" s="29">
        <f xml:space="preserve"> +E307 +E308</f>
        <v>12982670</v>
      </c>
      <c r="F309" s="29">
        <f xml:space="preserve"> +F307 +F308</f>
        <v>16857637</v>
      </c>
      <c r="G309" s="29">
        <f t="shared" si="4"/>
        <v>-3874967</v>
      </c>
    </row>
    <row r="310" spans="2:7" x14ac:dyDescent="0.4">
      <c r="B310" s="31"/>
      <c r="C310" s="27" t="s">
        <v>253</v>
      </c>
      <c r="D310" s="28"/>
      <c r="E310" s="29"/>
      <c r="F310" s="29"/>
      <c r="G310" s="29">
        <f t="shared" si="4"/>
        <v>0</v>
      </c>
    </row>
    <row r="311" spans="2:7" x14ac:dyDescent="0.4">
      <c r="B311" s="31"/>
      <c r="C311" s="27" t="s">
        <v>254</v>
      </c>
      <c r="D311" s="28"/>
      <c r="E311" s="29"/>
      <c r="F311" s="29"/>
      <c r="G311" s="29">
        <f t="shared" si="4"/>
        <v>0</v>
      </c>
    </row>
    <row r="312" spans="2:7" x14ac:dyDescent="0.4">
      <c r="B312" s="31"/>
      <c r="C312" s="27" t="s">
        <v>255</v>
      </c>
      <c r="D312" s="28"/>
      <c r="E312" s="29"/>
      <c r="F312" s="29"/>
      <c r="G312" s="29">
        <f t="shared" si="4"/>
        <v>0</v>
      </c>
    </row>
    <row r="313" spans="2:7" x14ac:dyDescent="0.4">
      <c r="B313" s="32"/>
      <c r="C313" s="27" t="s">
        <v>256</v>
      </c>
      <c r="D313" s="28"/>
      <c r="E313" s="29">
        <f xml:space="preserve"> +E309 +E310 +E311 - E312</f>
        <v>12982670</v>
      </c>
      <c r="F313" s="29">
        <f xml:space="preserve"> +F309 +F310 +F311 - F312</f>
        <v>16857637</v>
      </c>
      <c r="G313" s="29">
        <f t="shared" si="4"/>
        <v>-3874967</v>
      </c>
    </row>
  </sheetData>
  <mergeCells count="13">
    <mergeCell ref="B308:B313"/>
    <mergeCell ref="B242:B268"/>
    <mergeCell ref="C242:C255"/>
    <mergeCell ref="C256:C267"/>
    <mergeCell ref="B270:B306"/>
    <mergeCell ref="C270:C288"/>
    <mergeCell ref="C289:C305"/>
    <mergeCell ref="B2:G2"/>
    <mergeCell ref="B3:G3"/>
    <mergeCell ref="B5:D5"/>
    <mergeCell ref="B6:B241"/>
    <mergeCell ref="C6:C168"/>
    <mergeCell ref="C169:C24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08015-1984-4EDB-AD06-F2259E027091}">
  <sheetPr>
    <pageSetUpPr fitToPage="1"/>
  </sheetPr>
  <dimension ref="B1:G31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257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+E7+E11+E18+E25+E28+E32+E44+E52</f>
        <v>654067567</v>
      </c>
      <c r="F6" s="11">
        <f>+F7+F11+F18+F25+F28+F32+F44+F52</f>
        <v>637157149</v>
      </c>
      <c r="G6" s="11">
        <f>E6-F6</f>
        <v>16910418</v>
      </c>
    </row>
    <row r="7" spans="2:7" x14ac:dyDescent="0.4">
      <c r="B7" s="12"/>
      <c r="C7" s="12"/>
      <c r="D7" s="13" t="s">
        <v>11</v>
      </c>
      <c r="E7" s="14">
        <f>+E8+E9+E10</f>
        <v>349881655</v>
      </c>
      <c r="F7" s="14">
        <f>+F8+F9+F10</f>
        <v>343703768</v>
      </c>
      <c r="G7" s="14">
        <f t="shared" ref="G7:G70" si="0">E7-F7</f>
        <v>6177887</v>
      </c>
    </row>
    <row r="8" spans="2:7" x14ac:dyDescent="0.4">
      <c r="B8" s="12"/>
      <c r="C8" s="12"/>
      <c r="D8" s="13" t="s">
        <v>12</v>
      </c>
      <c r="E8" s="14">
        <v>309443613</v>
      </c>
      <c r="F8" s="14">
        <v>303030411</v>
      </c>
      <c r="G8" s="14">
        <f t="shared" si="0"/>
        <v>6413202</v>
      </c>
    </row>
    <row r="9" spans="2:7" x14ac:dyDescent="0.4">
      <c r="B9" s="12"/>
      <c r="C9" s="12"/>
      <c r="D9" s="13" t="s">
        <v>13</v>
      </c>
      <c r="E9" s="14">
        <v>424660</v>
      </c>
      <c r="F9" s="14">
        <v>417436</v>
      </c>
      <c r="G9" s="14">
        <f t="shared" si="0"/>
        <v>7224</v>
      </c>
    </row>
    <row r="10" spans="2:7" x14ac:dyDescent="0.4">
      <c r="B10" s="12"/>
      <c r="C10" s="12"/>
      <c r="D10" s="13" t="s">
        <v>14</v>
      </c>
      <c r="E10" s="14">
        <v>40013382</v>
      </c>
      <c r="F10" s="14">
        <v>40255921</v>
      </c>
      <c r="G10" s="14">
        <f t="shared" si="0"/>
        <v>-242539</v>
      </c>
    </row>
    <row r="11" spans="2:7" x14ac:dyDescent="0.4">
      <c r="B11" s="12"/>
      <c r="C11" s="12"/>
      <c r="D11" s="13" t="s">
        <v>15</v>
      </c>
      <c r="E11" s="14">
        <f>+E12+E13+E14+E15+E16+E17</f>
        <v>109710694</v>
      </c>
      <c r="F11" s="14">
        <f>+F12+F13+F14+F15+F16+F17</f>
        <v>109840818</v>
      </c>
      <c r="G11" s="14">
        <f t="shared" si="0"/>
        <v>-130124</v>
      </c>
    </row>
    <row r="12" spans="2:7" x14ac:dyDescent="0.4">
      <c r="B12" s="12"/>
      <c r="C12" s="12"/>
      <c r="D12" s="13" t="s">
        <v>12</v>
      </c>
      <c r="E12" s="14">
        <v>95602077</v>
      </c>
      <c r="F12" s="14">
        <v>96128360</v>
      </c>
      <c r="G12" s="14">
        <f t="shared" si="0"/>
        <v>-526283</v>
      </c>
    </row>
    <row r="13" spans="2:7" x14ac:dyDescent="0.4">
      <c r="B13" s="12"/>
      <c r="C13" s="12"/>
      <c r="D13" s="13" t="s">
        <v>16</v>
      </c>
      <c r="E13" s="14"/>
      <c r="F13" s="14">
        <v>55478</v>
      </c>
      <c r="G13" s="14">
        <f t="shared" si="0"/>
        <v>-55478</v>
      </c>
    </row>
    <row r="14" spans="2:7" x14ac:dyDescent="0.4">
      <c r="B14" s="12"/>
      <c r="C14" s="12"/>
      <c r="D14" s="13" t="s">
        <v>17</v>
      </c>
      <c r="E14" s="14">
        <v>77249</v>
      </c>
      <c r="F14" s="14">
        <v>44913</v>
      </c>
      <c r="G14" s="14">
        <f t="shared" si="0"/>
        <v>32336</v>
      </c>
    </row>
    <row r="15" spans="2:7" x14ac:dyDescent="0.4">
      <c r="B15" s="12"/>
      <c r="C15" s="12"/>
      <c r="D15" s="13" t="s">
        <v>18</v>
      </c>
      <c r="E15" s="14">
        <v>14031368</v>
      </c>
      <c r="F15" s="14">
        <v>13605902</v>
      </c>
      <c r="G15" s="14">
        <f t="shared" si="0"/>
        <v>425466</v>
      </c>
    </row>
    <row r="16" spans="2:7" x14ac:dyDescent="0.4">
      <c r="B16" s="12"/>
      <c r="C16" s="12"/>
      <c r="D16" s="13" t="s">
        <v>19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20</v>
      </c>
      <c r="E17" s="14"/>
      <c r="F17" s="14">
        <v>6165</v>
      </c>
      <c r="G17" s="14">
        <f t="shared" si="0"/>
        <v>-6165</v>
      </c>
    </row>
    <row r="18" spans="2:7" x14ac:dyDescent="0.4">
      <c r="B18" s="12"/>
      <c r="C18" s="12"/>
      <c r="D18" s="13" t="s">
        <v>21</v>
      </c>
      <c r="E18" s="14">
        <f>+E19+E20+E21+E22+E23+E24</f>
        <v>0</v>
      </c>
      <c r="F18" s="14">
        <f>+F19+F20+F21+F22+F23+F24</f>
        <v>0</v>
      </c>
      <c r="G18" s="14">
        <f t="shared" si="0"/>
        <v>0</v>
      </c>
    </row>
    <row r="19" spans="2:7" x14ac:dyDescent="0.4">
      <c r="B19" s="12"/>
      <c r="C19" s="12"/>
      <c r="D19" s="13" t="s">
        <v>12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16</v>
      </c>
      <c r="E20" s="14"/>
      <c r="F20" s="14"/>
      <c r="G20" s="14">
        <f t="shared" si="0"/>
        <v>0</v>
      </c>
    </row>
    <row r="21" spans="2:7" x14ac:dyDescent="0.4">
      <c r="B21" s="12"/>
      <c r="C21" s="12"/>
      <c r="D21" s="13" t="s">
        <v>17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18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19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20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22</v>
      </c>
      <c r="E25" s="14">
        <f>+E26+E27</f>
        <v>32546863</v>
      </c>
      <c r="F25" s="14">
        <f>+F26+F27</f>
        <v>28423957</v>
      </c>
      <c r="G25" s="14">
        <f t="shared" si="0"/>
        <v>4122906</v>
      </c>
    </row>
    <row r="26" spans="2:7" x14ac:dyDescent="0.4">
      <c r="B26" s="12"/>
      <c r="C26" s="12"/>
      <c r="D26" s="13" t="s">
        <v>23</v>
      </c>
      <c r="E26" s="14">
        <v>32137981</v>
      </c>
      <c r="F26" s="14">
        <v>27970199</v>
      </c>
      <c r="G26" s="14">
        <f t="shared" si="0"/>
        <v>4167782</v>
      </c>
    </row>
    <row r="27" spans="2:7" x14ac:dyDescent="0.4">
      <c r="B27" s="12"/>
      <c r="C27" s="12"/>
      <c r="D27" s="13" t="s">
        <v>24</v>
      </c>
      <c r="E27" s="14">
        <v>408882</v>
      </c>
      <c r="F27" s="14">
        <v>453758</v>
      </c>
      <c r="G27" s="14">
        <f t="shared" si="0"/>
        <v>-44876</v>
      </c>
    </row>
    <row r="28" spans="2:7" x14ac:dyDescent="0.4">
      <c r="B28" s="12"/>
      <c r="C28" s="12"/>
      <c r="D28" s="13" t="s">
        <v>25</v>
      </c>
      <c r="E28" s="14">
        <f>+E29+E30+E31</f>
        <v>3582356</v>
      </c>
      <c r="F28" s="14">
        <f>+F29+F30+F31</f>
        <v>2303549</v>
      </c>
      <c r="G28" s="14">
        <f t="shared" si="0"/>
        <v>1278807</v>
      </c>
    </row>
    <row r="29" spans="2:7" x14ac:dyDescent="0.4">
      <c r="B29" s="12"/>
      <c r="C29" s="12"/>
      <c r="D29" s="13" t="s">
        <v>26</v>
      </c>
      <c r="E29" s="14">
        <v>3174346</v>
      </c>
      <c r="F29" s="14">
        <v>2024355</v>
      </c>
      <c r="G29" s="14">
        <f t="shared" si="0"/>
        <v>1149991</v>
      </c>
    </row>
    <row r="30" spans="2:7" x14ac:dyDescent="0.4">
      <c r="B30" s="12"/>
      <c r="C30" s="12"/>
      <c r="D30" s="13" t="s">
        <v>27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28</v>
      </c>
      <c r="E31" s="14">
        <v>408010</v>
      </c>
      <c r="F31" s="14">
        <v>279194</v>
      </c>
      <c r="G31" s="14">
        <f t="shared" si="0"/>
        <v>128816</v>
      </c>
    </row>
    <row r="32" spans="2:7" x14ac:dyDescent="0.4">
      <c r="B32" s="12"/>
      <c r="C32" s="12"/>
      <c r="D32" s="13" t="s">
        <v>29</v>
      </c>
      <c r="E32" s="14">
        <f>+E33+E34+E35+E36+E37+E38+E39+E40+E41+E42+E43</f>
        <v>152190479</v>
      </c>
      <c r="F32" s="14">
        <f>+F33+F34+F35+F36+F37+F38+F39+F40+F41+F42+F43</f>
        <v>150132453</v>
      </c>
      <c r="G32" s="14">
        <f t="shared" si="0"/>
        <v>2058026</v>
      </c>
    </row>
    <row r="33" spans="2:7" x14ac:dyDescent="0.4">
      <c r="B33" s="12"/>
      <c r="C33" s="12"/>
      <c r="D33" s="13" t="s">
        <v>30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31</v>
      </c>
      <c r="E34" s="14"/>
      <c r="F34" s="14"/>
      <c r="G34" s="14">
        <f t="shared" si="0"/>
        <v>0</v>
      </c>
    </row>
    <row r="35" spans="2:7" x14ac:dyDescent="0.4">
      <c r="B35" s="12"/>
      <c r="C35" s="12"/>
      <c r="D35" s="13" t="s">
        <v>32</v>
      </c>
      <c r="E35" s="14"/>
      <c r="F35" s="14"/>
      <c r="G35" s="14">
        <f t="shared" si="0"/>
        <v>0</v>
      </c>
    </row>
    <row r="36" spans="2:7" x14ac:dyDescent="0.4">
      <c r="B36" s="12"/>
      <c r="C36" s="12"/>
      <c r="D36" s="13" t="s">
        <v>33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34</v>
      </c>
      <c r="E37" s="14">
        <v>62926680</v>
      </c>
      <c r="F37" s="14">
        <v>61955944</v>
      </c>
      <c r="G37" s="14">
        <f t="shared" si="0"/>
        <v>970736</v>
      </c>
    </row>
    <row r="38" spans="2:7" x14ac:dyDescent="0.4">
      <c r="B38" s="12"/>
      <c r="C38" s="12"/>
      <c r="D38" s="13" t="s">
        <v>35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36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37</v>
      </c>
      <c r="E40" s="14">
        <v>84296381</v>
      </c>
      <c r="F40" s="14">
        <v>82229848</v>
      </c>
      <c r="G40" s="14">
        <f t="shared" si="0"/>
        <v>2066533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2"/>
      <c r="D42" s="13" t="s">
        <v>39</v>
      </c>
      <c r="E42" s="14"/>
      <c r="F42" s="14"/>
      <c r="G42" s="14">
        <f t="shared" si="0"/>
        <v>0</v>
      </c>
    </row>
    <row r="43" spans="2:7" x14ac:dyDescent="0.4">
      <c r="B43" s="12"/>
      <c r="C43" s="12"/>
      <c r="D43" s="13" t="s">
        <v>40</v>
      </c>
      <c r="E43" s="14">
        <v>4967418</v>
      </c>
      <c r="F43" s="14">
        <v>5946661</v>
      </c>
      <c r="G43" s="14">
        <f t="shared" si="0"/>
        <v>-979243</v>
      </c>
    </row>
    <row r="44" spans="2:7" x14ac:dyDescent="0.4">
      <c r="B44" s="12"/>
      <c r="C44" s="12"/>
      <c r="D44" s="13" t="s">
        <v>41</v>
      </c>
      <c r="E44" s="14">
        <f>+E45+E46+E47+E48+E49+E50+E51</f>
        <v>6155520</v>
      </c>
      <c r="F44" s="14">
        <f>+F45+F46+F47+F48+F49+F50+F51</f>
        <v>2752604</v>
      </c>
      <c r="G44" s="14">
        <f t="shared" si="0"/>
        <v>3402916</v>
      </c>
    </row>
    <row r="45" spans="2:7" x14ac:dyDescent="0.4">
      <c r="B45" s="12"/>
      <c r="C45" s="12"/>
      <c r="D45" s="13" t="s">
        <v>42</v>
      </c>
      <c r="E45" s="14">
        <v>5048000</v>
      </c>
      <c r="F45" s="14">
        <v>1498311</v>
      </c>
      <c r="G45" s="14">
        <f t="shared" si="0"/>
        <v>3549689</v>
      </c>
    </row>
    <row r="46" spans="2:7" x14ac:dyDescent="0.4">
      <c r="B46" s="12"/>
      <c r="C46" s="12"/>
      <c r="D46" s="13" t="s">
        <v>43</v>
      </c>
      <c r="E46" s="14"/>
      <c r="F46" s="14"/>
      <c r="G46" s="14">
        <f t="shared" si="0"/>
        <v>0</v>
      </c>
    </row>
    <row r="47" spans="2:7" x14ac:dyDescent="0.4">
      <c r="B47" s="12"/>
      <c r="C47" s="12"/>
      <c r="D47" s="13" t="s">
        <v>44</v>
      </c>
      <c r="E47" s="14">
        <v>200000</v>
      </c>
      <c r="F47" s="14">
        <v>200000</v>
      </c>
      <c r="G47" s="14">
        <f t="shared" si="0"/>
        <v>0</v>
      </c>
    </row>
    <row r="48" spans="2:7" x14ac:dyDescent="0.4">
      <c r="B48" s="12"/>
      <c r="C48" s="12"/>
      <c r="D48" s="13" t="s">
        <v>45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46</v>
      </c>
      <c r="E49" s="14">
        <v>907520</v>
      </c>
      <c r="F49" s="14">
        <v>1054293</v>
      </c>
      <c r="G49" s="14">
        <f t="shared" si="0"/>
        <v>-146773</v>
      </c>
    </row>
    <row r="50" spans="2:7" x14ac:dyDescent="0.4">
      <c r="B50" s="12"/>
      <c r="C50" s="12"/>
      <c r="D50" s="13" t="s">
        <v>47</v>
      </c>
      <c r="E50" s="14"/>
      <c r="F50" s="14"/>
      <c r="G50" s="14">
        <f t="shared" si="0"/>
        <v>0</v>
      </c>
    </row>
    <row r="51" spans="2:7" x14ac:dyDescent="0.4">
      <c r="B51" s="12"/>
      <c r="C51" s="12"/>
      <c r="D51" s="13" t="s">
        <v>48</v>
      </c>
      <c r="E51" s="14"/>
      <c r="F51" s="14"/>
      <c r="G51" s="14">
        <f t="shared" si="0"/>
        <v>0</v>
      </c>
    </row>
    <row r="52" spans="2:7" x14ac:dyDescent="0.4">
      <c r="B52" s="12"/>
      <c r="C52" s="12"/>
      <c r="D52" s="13" t="s">
        <v>49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50</v>
      </c>
      <c r="E53" s="14">
        <f>+E54+E59+E65</f>
        <v>0</v>
      </c>
      <c r="F53" s="14">
        <f>+F54+F59+F65</f>
        <v>0</v>
      </c>
      <c r="G53" s="14">
        <f t="shared" si="0"/>
        <v>0</v>
      </c>
    </row>
    <row r="54" spans="2:7" x14ac:dyDescent="0.4">
      <c r="B54" s="12"/>
      <c r="C54" s="12"/>
      <c r="D54" s="13" t="s">
        <v>51</v>
      </c>
      <c r="E54" s="14">
        <f>+E55+E56+E57+E58</f>
        <v>0</v>
      </c>
      <c r="F54" s="14">
        <f>+F55+F56+F57+F58</f>
        <v>0</v>
      </c>
      <c r="G54" s="14">
        <f t="shared" si="0"/>
        <v>0</v>
      </c>
    </row>
    <row r="55" spans="2:7" x14ac:dyDescent="0.4">
      <c r="B55" s="12"/>
      <c r="C55" s="12"/>
      <c r="D55" s="13" t="s">
        <v>52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26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40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48</v>
      </c>
      <c r="E58" s="14"/>
      <c r="F58" s="14"/>
      <c r="G58" s="14">
        <f t="shared" si="0"/>
        <v>0</v>
      </c>
    </row>
    <row r="59" spans="2:7" x14ac:dyDescent="0.4">
      <c r="B59" s="12"/>
      <c r="C59" s="12"/>
      <c r="D59" s="13" t="s">
        <v>53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</row>
    <row r="60" spans="2:7" x14ac:dyDescent="0.4">
      <c r="B60" s="12"/>
      <c r="C60" s="12"/>
      <c r="D60" s="13" t="s">
        <v>54</v>
      </c>
      <c r="E60" s="14"/>
      <c r="F60" s="14"/>
      <c r="G60" s="14">
        <f t="shared" si="0"/>
        <v>0</v>
      </c>
    </row>
    <row r="61" spans="2:7" x14ac:dyDescent="0.4">
      <c r="B61" s="12"/>
      <c r="C61" s="12"/>
      <c r="D61" s="13" t="s">
        <v>40</v>
      </c>
      <c r="E61" s="14"/>
      <c r="F61" s="14"/>
      <c r="G61" s="14">
        <f t="shared" si="0"/>
        <v>0</v>
      </c>
    </row>
    <row r="62" spans="2:7" x14ac:dyDescent="0.4">
      <c r="B62" s="12"/>
      <c r="C62" s="12"/>
      <c r="D62" s="13" t="s">
        <v>42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43</v>
      </c>
      <c r="E63" s="14"/>
      <c r="F63" s="14"/>
      <c r="G63" s="14">
        <f t="shared" si="0"/>
        <v>0</v>
      </c>
    </row>
    <row r="64" spans="2:7" x14ac:dyDescent="0.4">
      <c r="B64" s="12"/>
      <c r="C64" s="12"/>
      <c r="D64" s="13" t="s">
        <v>48</v>
      </c>
      <c r="E64" s="14"/>
      <c r="F64" s="14"/>
      <c r="G64" s="14">
        <f t="shared" si="0"/>
        <v>0</v>
      </c>
    </row>
    <row r="65" spans="2:7" x14ac:dyDescent="0.4">
      <c r="B65" s="12"/>
      <c r="C65" s="12"/>
      <c r="D65" s="13" t="s">
        <v>41</v>
      </c>
      <c r="E65" s="14">
        <f>+E66+E67+E68</f>
        <v>0</v>
      </c>
      <c r="F65" s="14">
        <f>+F66+F67+F68</f>
        <v>0</v>
      </c>
      <c r="G65" s="14">
        <f t="shared" si="0"/>
        <v>0</v>
      </c>
    </row>
    <row r="66" spans="2:7" x14ac:dyDescent="0.4">
      <c r="B66" s="12"/>
      <c r="C66" s="12"/>
      <c r="D66" s="13" t="s">
        <v>54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40</v>
      </c>
      <c r="E67" s="14"/>
      <c r="F67" s="14"/>
      <c r="G67" s="14">
        <f t="shared" si="0"/>
        <v>0</v>
      </c>
    </row>
    <row r="68" spans="2:7" x14ac:dyDescent="0.4">
      <c r="B68" s="12"/>
      <c r="C68" s="12"/>
      <c r="D68" s="13" t="s">
        <v>48</v>
      </c>
      <c r="E68" s="14"/>
      <c r="F68" s="14"/>
      <c r="G68" s="14">
        <f t="shared" si="0"/>
        <v>0</v>
      </c>
    </row>
    <row r="69" spans="2:7" x14ac:dyDescent="0.4">
      <c r="B69" s="12"/>
      <c r="C69" s="12"/>
      <c r="D69" s="13" t="s">
        <v>55</v>
      </c>
      <c r="E69" s="14">
        <f>+E70+E73+E74</f>
        <v>0</v>
      </c>
      <c r="F69" s="14">
        <f>+F70+F73+F74</f>
        <v>0</v>
      </c>
      <c r="G69" s="14">
        <f t="shared" si="0"/>
        <v>0</v>
      </c>
    </row>
    <row r="70" spans="2:7" x14ac:dyDescent="0.4">
      <c r="B70" s="12"/>
      <c r="C70" s="12"/>
      <c r="D70" s="13" t="s">
        <v>56</v>
      </c>
      <c r="E70" s="14">
        <f>+E71+E72</f>
        <v>0</v>
      </c>
      <c r="F70" s="14">
        <f>+F71+F72</f>
        <v>0</v>
      </c>
      <c r="G70" s="14">
        <f t="shared" si="0"/>
        <v>0</v>
      </c>
    </row>
    <row r="71" spans="2:7" x14ac:dyDescent="0.4">
      <c r="B71" s="12"/>
      <c r="C71" s="12"/>
      <c r="D71" s="13" t="s">
        <v>52</v>
      </c>
      <c r="E71" s="14"/>
      <c r="F71" s="14"/>
      <c r="G71" s="14">
        <f t="shared" ref="G71:G134" si="1">E71-F71</f>
        <v>0</v>
      </c>
    </row>
    <row r="72" spans="2:7" x14ac:dyDescent="0.4">
      <c r="B72" s="12"/>
      <c r="C72" s="12"/>
      <c r="D72" s="13" t="s">
        <v>26</v>
      </c>
      <c r="E72" s="14"/>
      <c r="F72" s="14"/>
      <c r="G72" s="14">
        <f t="shared" si="1"/>
        <v>0</v>
      </c>
    </row>
    <row r="73" spans="2:7" x14ac:dyDescent="0.4">
      <c r="B73" s="12"/>
      <c r="C73" s="12"/>
      <c r="D73" s="13" t="s">
        <v>57</v>
      </c>
      <c r="E73" s="14"/>
      <c r="F73" s="14"/>
      <c r="G73" s="14">
        <f t="shared" si="1"/>
        <v>0</v>
      </c>
    </row>
    <row r="74" spans="2:7" x14ac:dyDescent="0.4">
      <c r="B74" s="12"/>
      <c r="C74" s="12"/>
      <c r="D74" s="13" t="s">
        <v>41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</row>
    <row r="75" spans="2:7" x14ac:dyDescent="0.4">
      <c r="B75" s="12"/>
      <c r="C75" s="12"/>
      <c r="D75" s="13" t="s">
        <v>42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43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46</v>
      </c>
      <c r="E77" s="14"/>
      <c r="F77" s="14"/>
      <c r="G77" s="14">
        <f t="shared" si="1"/>
        <v>0</v>
      </c>
    </row>
    <row r="78" spans="2:7" x14ac:dyDescent="0.4">
      <c r="B78" s="12"/>
      <c r="C78" s="12"/>
      <c r="D78" s="13" t="s">
        <v>47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48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58</v>
      </c>
      <c r="E80" s="14">
        <f>+E81+E84+E87+E90+E93+E94+E98+E99</f>
        <v>0</v>
      </c>
      <c r="F80" s="14">
        <f>+F81+F84+F87+F90+F93+F94+F98+F99</f>
        <v>0</v>
      </c>
      <c r="G80" s="14">
        <f t="shared" si="1"/>
        <v>0</v>
      </c>
    </row>
    <row r="81" spans="2:7" x14ac:dyDescent="0.4">
      <c r="B81" s="12"/>
      <c r="C81" s="12"/>
      <c r="D81" s="13" t="s">
        <v>59</v>
      </c>
      <c r="E81" s="14">
        <f>+E82+E83</f>
        <v>0</v>
      </c>
      <c r="F81" s="14">
        <f>+F82+F83</f>
        <v>0</v>
      </c>
      <c r="G81" s="14">
        <f t="shared" si="1"/>
        <v>0</v>
      </c>
    </row>
    <row r="82" spans="2:7" x14ac:dyDescent="0.4">
      <c r="B82" s="12"/>
      <c r="C82" s="12"/>
      <c r="D82" s="13" t="s">
        <v>60</v>
      </c>
      <c r="E82" s="14"/>
      <c r="F82" s="14"/>
      <c r="G82" s="14">
        <f t="shared" si="1"/>
        <v>0</v>
      </c>
    </row>
    <row r="83" spans="2:7" x14ac:dyDescent="0.4">
      <c r="B83" s="12"/>
      <c r="C83" s="12"/>
      <c r="D83" s="13" t="s">
        <v>61</v>
      </c>
      <c r="E83" s="14"/>
      <c r="F83" s="14"/>
      <c r="G83" s="14">
        <f t="shared" si="1"/>
        <v>0</v>
      </c>
    </row>
    <row r="84" spans="2:7" x14ac:dyDescent="0.4">
      <c r="B84" s="12"/>
      <c r="C84" s="12"/>
      <c r="D84" s="13" t="s">
        <v>62</v>
      </c>
      <c r="E84" s="14">
        <f>+E85+E86</f>
        <v>0</v>
      </c>
      <c r="F84" s="14">
        <f>+F85+F86</f>
        <v>0</v>
      </c>
      <c r="G84" s="14">
        <f t="shared" si="1"/>
        <v>0</v>
      </c>
    </row>
    <row r="85" spans="2:7" x14ac:dyDescent="0.4">
      <c r="B85" s="12"/>
      <c r="C85" s="12"/>
      <c r="D85" s="13" t="s">
        <v>63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61</v>
      </c>
      <c r="E86" s="14"/>
      <c r="F86" s="14"/>
      <c r="G86" s="14">
        <f t="shared" si="1"/>
        <v>0</v>
      </c>
    </row>
    <row r="87" spans="2:7" x14ac:dyDescent="0.4">
      <c r="B87" s="12"/>
      <c r="C87" s="12"/>
      <c r="D87" s="13" t="s">
        <v>64</v>
      </c>
      <c r="E87" s="14">
        <f>+E88+E89</f>
        <v>0</v>
      </c>
      <c r="F87" s="14">
        <f>+F88+F89</f>
        <v>0</v>
      </c>
      <c r="G87" s="14">
        <f t="shared" si="1"/>
        <v>0</v>
      </c>
    </row>
    <row r="88" spans="2:7" x14ac:dyDescent="0.4">
      <c r="B88" s="12"/>
      <c r="C88" s="12"/>
      <c r="D88" s="13" t="s">
        <v>65</v>
      </c>
      <c r="E88" s="14"/>
      <c r="F88" s="14"/>
      <c r="G88" s="14">
        <f t="shared" si="1"/>
        <v>0</v>
      </c>
    </row>
    <row r="89" spans="2:7" x14ac:dyDescent="0.4">
      <c r="B89" s="12"/>
      <c r="C89" s="12"/>
      <c r="D89" s="13" t="s">
        <v>61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66</v>
      </c>
      <c r="E90" s="14">
        <f>+E91+E92</f>
        <v>0</v>
      </c>
      <c r="F90" s="14">
        <f>+F91+F92</f>
        <v>0</v>
      </c>
      <c r="G90" s="14">
        <f t="shared" si="1"/>
        <v>0</v>
      </c>
    </row>
    <row r="91" spans="2:7" x14ac:dyDescent="0.4">
      <c r="B91" s="12"/>
      <c r="C91" s="12"/>
      <c r="D91" s="13" t="s">
        <v>67</v>
      </c>
      <c r="E91" s="14"/>
      <c r="F91" s="14"/>
      <c r="G91" s="14">
        <f t="shared" si="1"/>
        <v>0</v>
      </c>
    </row>
    <row r="92" spans="2:7" x14ac:dyDescent="0.4">
      <c r="B92" s="12"/>
      <c r="C92" s="12"/>
      <c r="D92" s="13" t="s">
        <v>61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68</v>
      </c>
      <c r="E93" s="14"/>
      <c r="F93" s="14"/>
      <c r="G93" s="14">
        <f t="shared" si="1"/>
        <v>0</v>
      </c>
    </row>
    <row r="94" spans="2:7" x14ac:dyDescent="0.4">
      <c r="B94" s="12"/>
      <c r="C94" s="12"/>
      <c r="D94" s="13" t="s">
        <v>29</v>
      </c>
      <c r="E94" s="14">
        <f>+E95+E96+E97</f>
        <v>0</v>
      </c>
      <c r="F94" s="14">
        <f>+F95+F96+F97</f>
        <v>0</v>
      </c>
      <c r="G94" s="14">
        <f t="shared" si="1"/>
        <v>0</v>
      </c>
    </row>
    <row r="95" spans="2:7" x14ac:dyDescent="0.4">
      <c r="B95" s="12"/>
      <c r="C95" s="12"/>
      <c r="D95" s="13" t="s">
        <v>69</v>
      </c>
      <c r="E95" s="14"/>
      <c r="F95" s="14"/>
      <c r="G95" s="14">
        <f t="shared" si="1"/>
        <v>0</v>
      </c>
    </row>
    <row r="96" spans="2:7" x14ac:dyDescent="0.4">
      <c r="B96" s="12"/>
      <c r="C96" s="12"/>
      <c r="D96" s="13" t="s">
        <v>70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40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57</v>
      </c>
      <c r="E98" s="14"/>
      <c r="F98" s="14"/>
      <c r="G98" s="14">
        <f t="shared" si="1"/>
        <v>0</v>
      </c>
    </row>
    <row r="99" spans="2:7" x14ac:dyDescent="0.4">
      <c r="B99" s="12"/>
      <c r="C99" s="12"/>
      <c r="D99" s="13" t="s">
        <v>41</v>
      </c>
      <c r="E99" s="14">
        <f>+E100+E101+E102+E103+E104</f>
        <v>0</v>
      </c>
      <c r="F99" s="14">
        <f>+F100+F101+F102+F103+F104</f>
        <v>0</v>
      </c>
      <c r="G99" s="14">
        <f t="shared" si="1"/>
        <v>0</v>
      </c>
    </row>
    <row r="100" spans="2:7" x14ac:dyDescent="0.4">
      <c r="B100" s="12"/>
      <c r="C100" s="12"/>
      <c r="D100" s="13" t="s">
        <v>42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43</v>
      </c>
      <c r="E101" s="14"/>
      <c r="F101" s="14"/>
      <c r="G101" s="14">
        <f t="shared" si="1"/>
        <v>0</v>
      </c>
    </row>
    <row r="102" spans="2:7" x14ac:dyDescent="0.4">
      <c r="B102" s="12"/>
      <c r="C102" s="12"/>
      <c r="D102" s="13" t="s">
        <v>46</v>
      </c>
      <c r="E102" s="14"/>
      <c r="F102" s="14"/>
      <c r="G102" s="14">
        <f t="shared" si="1"/>
        <v>0</v>
      </c>
    </row>
    <row r="103" spans="2:7" x14ac:dyDescent="0.4">
      <c r="B103" s="12"/>
      <c r="C103" s="12"/>
      <c r="D103" s="13" t="s">
        <v>47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48</v>
      </c>
      <c r="E104" s="14"/>
      <c r="F104" s="14"/>
      <c r="G104" s="14">
        <f t="shared" si="1"/>
        <v>0</v>
      </c>
    </row>
    <row r="105" spans="2:7" x14ac:dyDescent="0.4">
      <c r="B105" s="12"/>
      <c r="C105" s="12"/>
      <c r="D105" s="13" t="s">
        <v>71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72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</row>
    <row r="107" spans="2:7" x14ac:dyDescent="0.4">
      <c r="B107" s="12"/>
      <c r="C107" s="12"/>
      <c r="D107" s="13" t="s">
        <v>73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</row>
    <row r="108" spans="2:7" x14ac:dyDescent="0.4">
      <c r="B108" s="12"/>
      <c r="C108" s="12"/>
      <c r="D108" s="13" t="s">
        <v>74</v>
      </c>
      <c r="E108" s="14"/>
      <c r="F108" s="14"/>
      <c r="G108" s="14">
        <f t="shared" si="1"/>
        <v>0</v>
      </c>
    </row>
    <row r="109" spans="2:7" x14ac:dyDescent="0.4">
      <c r="B109" s="12"/>
      <c r="C109" s="12"/>
      <c r="D109" s="13" t="s">
        <v>75</v>
      </c>
      <c r="E109" s="14"/>
      <c r="F109" s="14"/>
      <c r="G109" s="14">
        <f t="shared" si="1"/>
        <v>0</v>
      </c>
    </row>
    <row r="110" spans="2:7" x14ac:dyDescent="0.4">
      <c r="B110" s="12"/>
      <c r="C110" s="12"/>
      <c r="D110" s="13" t="s">
        <v>76</v>
      </c>
      <c r="E110" s="14"/>
      <c r="F110" s="14"/>
      <c r="G110" s="14">
        <f t="shared" si="1"/>
        <v>0</v>
      </c>
    </row>
    <row r="111" spans="2:7" x14ac:dyDescent="0.4">
      <c r="B111" s="12"/>
      <c r="C111" s="12"/>
      <c r="D111" s="13" t="s">
        <v>77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78</v>
      </c>
      <c r="E112" s="14"/>
      <c r="F112" s="14"/>
      <c r="G112" s="14">
        <f t="shared" si="1"/>
        <v>0</v>
      </c>
    </row>
    <row r="113" spans="2:7" x14ac:dyDescent="0.4">
      <c r="B113" s="12"/>
      <c r="C113" s="12"/>
      <c r="D113" s="13" t="s">
        <v>79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80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81</v>
      </c>
      <c r="E115" s="14"/>
      <c r="F115" s="14"/>
      <c r="G115" s="14">
        <f t="shared" si="1"/>
        <v>0</v>
      </c>
    </row>
    <row r="116" spans="2:7" x14ac:dyDescent="0.4">
      <c r="B116" s="12"/>
      <c r="C116" s="12"/>
      <c r="D116" s="13" t="s">
        <v>82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</row>
    <row r="117" spans="2:7" x14ac:dyDescent="0.4">
      <c r="B117" s="12"/>
      <c r="C117" s="12"/>
      <c r="D117" s="13" t="s">
        <v>83</v>
      </c>
      <c r="E117" s="14"/>
      <c r="F117" s="14"/>
      <c r="G117" s="14">
        <f t="shared" si="1"/>
        <v>0</v>
      </c>
    </row>
    <row r="118" spans="2:7" x14ac:dyDescent="0.4">
      <c r="B118" s="12"/>
      <c r="C118" s="12"/>
      <c r="D118" s="13" t="s">
        <v>84</v>
      </c>
      <c r="E118" s="14"/>
      <c r="F118" s="14"/>
      <c r="G118" s="14">
        <f t="shared" si="1"/>
        <v>0</v>
      </c>
    </row>
    <row r="119" spans="2:7" x14ac:dyDescent="0.4">
      <c r="B119" s="12"/>
      <c r="C119" s="12"/>
      <c r="D119" s="13" t="s">
        <v>85</v>
      </c>
      <c r="E119" s="14"/>
      <c r="F119" s="14"/>
      <c r="G119" s="14">
        <f t="shared" si="1"/>
        <v>0</v>
      </c>
    </row>
    <row r="120" spans="2:7" x14ac:dyDescent="0.4">
      <c r="B120" s="12"/>
      <c r="C120" s="12"/>
      <c r="D120" s="13" t="s">
        <v>86</v>
      </c>
      <c r="E120" s="14"/>
      <c r="F120" s="14"/>
      <c r="G120" s="14">
        <f t="shared" si="1"/>
        <v>0</v>
      </c>
    </row>
    <row r="121" spans="2:7" x14ac:dyDescent="0.4">
      <c r="B121" s="12"/>
      <c r="C121" s="12"/>
      <c r="D121" s="13" t="s">
        <v>87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88</v>
      </c>
      <c r="E122" s="14">
        <f>+E123+E124+E125</f>
        <v>0</v>
      </c>
      <c r="F122" s="14">
        <f>+F123+F124+F125</f>
        <v>0</v>
      </c>
      <c r="G122" s="14">
        <f t="shared" si="1"/>
        <v>0</v>
      </c>
    </row>
    <row r="123" spans="2:7" x14ac:dyDescent="0.4">
      <c r="B123" s="12"/>
      <c r="C123" s="12"/>
      <c r="D123" s="13" t="s">
        <v>89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90</v>
      </c>
      <c r="E124" s="14"/>
      <c r="F124" s="14"/>
      <c r="G124" s="14">
        <f t="shared" si="1"/>
        <v>0</v>
      </c>
    </row>
    <row r="125" spans="2:7" x14ac:dyDescent="0.4">
      <c r="B125" s="12"/>
      <c r="C125" s="12"/>
      <c r="D125" s="13" t="s">
        <v>91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92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41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</row>
    <row r="128" spans="2:7" x14ac:dyDescent="0.4">
      <c r="B128" s="12"/>
      <c r="C128" s="12"/>
      <c r="D128" s="13" t="s">
        <v>42</v>
      </c>
      <c r="E128" s="14"/>
      <c r="F128" s="14"/>
      <c r="G128" s="14">
        <f t="shared" si="1"/>
        <v>0</v>
      </c>
    </row>
    <row r="129" spans="2:7" x14ac:dyDescent="0.4">
      <c r="B129" s="12"/>
      <c r="C129" s="12"/>
      <c r="D129" s="13" t="s">
        <v>43</v>
      </c>
      <c r="E129" s="14"/>
      <c r="F129" s="14"/>
      <c r="G129" s="14">
        <f t="shared" si="1"/>
        <v>0</v>
      </c>
    </row>
    <row r="130" spans="2:7" x14ac:dyDescent="0.4">
      <c r="B130" s="12"/>
      <c r="C130" s="12"/>
      <c r="D130" s="13" t="s">
        <v>46</v>
      </c>
      <c r="E130" s="14"/>
      <c r="F130" s="14"/>
      <c r="G130" s="14">
        <f t="shared" si="1"/>
        <v>0</v>
      </c>
    </row>
    <row r="131" spans="2:7" x14ac:dyDescent="0.4">
      <c r="B131" s="12"/>
      <c r="C131" s="12"/>
      <c r="D131" s="13" t="s">
        <v>47</v>
      </c>
      <c r="E131" s="14"/>
      <c r="F131" s="14"/>
      <c r="G131" s="14">
        <f t="shared" si="1"/>
        <v>0</v>
      </c>
    </row>
    <row r="132" spans="2:7" x14ac:dyDescent="0.4">
      <c r="B132" s="12"/>
      <c r="C132" s="12"/>
      <c r="D132" s="13" t="s">
        <v>48</v>
      </c>
      <c r="E132" s="14"/>
      <c r="F132" s="14"/>
      <c r="G132" s="14">
        <f t="shared" si="1"/>
        <v>0</v>
      </c>
    </row>
    <row r="133" spans="2:7" x14ac:dyDescent="0.4">
      <c r="B133" s="12"/>
      <c r="C133" s="12"/>
      <c r="D133" s="13" t="s">
        <v>49</v>
      </c>
      <c r="E133" s="14"/>
      <c r="F133" s="14"/>
      <c r="G133" s="14">
        <f t="shared" si="1"/>
        <v>0</v>
      </c>
    </row>
    <row r="134" spans="2:7" x14ac:dyDescent="0.4">
      <c r="B134" s="12"/>
      <c r="C134" s="12"/>
      <c r="D134" s="13" t="s">
        <v>93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</row>
    <row r="135" spans="2:7" x14ac:dyDescent="0.4">
      <c r="B135" s="12"/>
      <c r="C135" s="12"/>
      <c r="D135" s="13" t="s">
        <v>56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</row>
    <row r="136" spans="2:7" x14ac:dyDescent="0.4">
      <c r="B136" s="12"/>
      <c r="C136" s="12"/>
      <c r="D136" s="13" t="s">
        <v>52</v>
      </c>
      <c r="E136" s="14"/>
      <c r="F136" s="14"/>
      <c r="G136" s="14">
        <f t="shared" si="2"/>
        <v>0</v>
      </c>
    </row>
    <row r="137" spans="2:7" x14ac:dyDescent="0.4">
      <c r="B137" s="12"/>
      <c r="C137" s="12"/>
      <c r="D137" s="13" t="s">
        <v>26</v>
      </c>
      <c r="E137" s="14"/>
      <c r="F137" s="14"/>
      <c r="G137" s="14">
        <f t="shared" si="2"/>
        <v>0</v>
      </c>
    </row>
    <row r="138" spans="2:7" x14ac:dyDescent="0.4">
      <c r="B138" s="12"/>
      <c r="C138" s="12"/>
      <c r="D138" s="13" t="s">
        <v>94</v>
      </c>
      <c r="E138" s="14"/>
      <c r="F138" s="14"/>
      <c r="G138" s="14">
        <f t="shared" si="2"/>
        <v>0</v>
      </c>
    </row>
    <row r="139" spans="2:7" x14ac:dyDescent="0.4">
      <c r="B139" s="12"/>
      <c r="C139" s="12"/>
      <c r="D139" s="13" t="s">
        <v>87</v>
      </c>
      <c r="E139" s="14"/>
      <c r="F139" s="14"/>
      <c r="G139" s="14">
        <f t="shared" si="2"/>
        <v>0</v>
      </c>
    </row>
    <row r="140" spans="2:7" x14ac:dyDescent="0.4">
      <c r="B140" s="12"/>
      <c r="C140" s="12"/>
      <c r="D140" s="13" t="s">
        <v>41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</row>
    <row r="141" spans="2:7" x14ac:dyDescent="0.4">
      <c r="B141" s="12"/>
      <c r="C141" s="12"/>
      <c r="D141" s="13" t="s">
        <v>42</v>
      </c>
      <c r="E141" s="14"/>
      <c r="F141" s="14"/>
      <c r="G141" s="14">
        <f t="shared" si="2"/>
        <v>0</v>
      </c>
    </row>
    <row r="142" spans="2:7" x14ac:dyDescent="0.4">
      <c r="B142" s="12"/>
      <c r="C142" s="12"/>
      <c r="D142" s="13" t="s">
        <v>43</v>
      </c>
      <c r="E142" s="14"/>
      <c r="F142" s="14"/>
      <c r="G142" s="14">
        <f t="shared" si="2"/>
        <v>0</v>
      </c>
    </row>
    <row r="143" spans="2:7" x14ac:dyDescent="0.4">
      <c r="B143" s="12"/>
      <c r="C143" s="12"/>
      <c r="D143" s="13" t="s">
        <v>46</v>
      </c>
      <c r="E143" s="14"/>
      <c r="F143" s="14"/>
      <c r="G143" s="14">
        <f t="shared" si="2"/>
        <v>0</v>
      </c>
    </row>
    <row r="144" spans="2:7" x14ac:dyDescent="0.4">
      <c r="B144" s="12"/>
      <c r="C144" s="12"/>
      <c r="D144" s="13" t="s">
        <v>47</v>
      </c>
      <c r="E144" s="14"/>
      <c r="F144" s="14"/>
      <c r="G144" s="14">
        <f t="shared" si="2"/>
        <v>0</v>
      </c>
    </row>
    <row r="145" spans="2:7" x14ac:dyDescent="0.4">
      <c r="B145" s="12"/>
      <c r="C145" s="12"/>
      <c r="D145" s="13" t="s">
        <v>48</v>
      </c>
      <c r="E145" s="14"/>
      <c r="F145" s="14"/>
      <c r="G145" s="14">
        <f t="shared" si="2"/>
        <v>0</v>
      </c>
    </row>
    <row r="146" spans="2:7" x14ac:dyDescent="0.4">
      <c r="B146" s="12"/>
      <c r="C146" s="12"/>
      <c r="D146" s="13" t="s">
        <v>95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</row>
    <row r="147" spans="2:7" x14ac:dyDescent="0.4">
      <c r="B147" s="12"/>
      <c r="C147" s="12"/>
      <c r="D147" s="13" t="s">
        <v>96</v>
      </c>
      <c r="E147" s="14"/>
      <c r="F147" s="14"/>
      <c r="G147" s="14">
        <f t="shared" si="2"/>
        <v>0</v>
      </c>
    </row>
    <row r="148" spans="2:7" x14ac:dyDescent="0.4">
      <c r="B148" s="12"/>
      <c r="C148" s="12"/>
      <c r="D148" s="13" t="s">
        <v>97</v>
      </c>
      <c r="E148" s="14"/>
      <c r="F148" s="14"/>
      <c r="G148" s="14">
        <f t="shared" si="2"/>
        <v>0</v>
      </c>
    </row>
    <row r="149" spans="2:7" x14ac:dyDescent="0.4">
      <c r="B149" s="12"/>
      <c r="C149" s="12"/>
      <c r="D149" s="13" t="s">
        <v>98</v>
      </c>
      <c r="E149" s="14"/>
      <c r="F149" s="14"/>
      <c r="G149" s="14">
        <f t="shared" si="2"/>
        <v>0</v>
      </c>
    </row>
    <row r="150" spans="2:7" x14ac:dyDescent="0.4">
      <c r="B150" s="12"/>
      <c r="C150" s="12"/>
      <c r="D150" s="13" t="s">
        <v>99</v>
      </c>
      <c r="E150" s="14"/>
      <c r="F150" s="14"/>
      <c r="G150" s="14">
        <f t="shared" si="2"/>
        <v>0</v>
      </c>
    </row>
    <row r="151" spans="2:7" x14ac:dyDescent="0.4">
      <c r="B151" s="12"/>
      <c r="C151" s="12"/>
      <c r="D151" s="13" t="s">
        <v>100</v>
      </c>
      <c r="E151" s="14"/>
      <c r="F151" s="14"/>
      <c r="G151" s="14">
        <f t="shared" si="2"/>
        <v>0</v>
      </c>
    </row>
    <row r="152" spans="2:7" x14ac:dyDescent="0.4">
      <c r="B152" s="12"/>
      <c r="C152" s="12"/>
      <c r="D152" s="13" t="s">
        <v>101</v>
      </c>
      <c r="E152" s="14"/>
      <c r="F152" s="14"/>
      <c r="G152" s="14">
        <f t="shared" si="2"/>
        <v>0</v>
      </c>
    </row>
    <row r="153" spans="2:7" x14ac:dyDescent="0.4">
      <c r="B153" s="12"/>
      <c r="C153" s="12"/>
      <c r="D153" s="13" t="s">
        <v>102</v>
      </c>
      <c r="E153" s="14"/>
      <c r="F153" s="14"/>
      <c r="G153" s="14">
        <f t="shared" si="2"/>
        <v>0</v>
      </c>
    </row>
    <row r="154" spans="2:7" x14ac:dyDescent="0.4">
      <c r="B154" s="12"/>
      <c r="C154" s="12"/>
      <c r="D154" s="13" t="s">
        <v>103</v>
      </c>
      <c r="E154" s="14"/>
      <c r="F154" s="14"/>
      <c r="G154" s="14">
        <f t="shared" si="2"/>
        <v>0</v>
      </c>
    </row>
    <row r="155" spans="2:7" x14ac:dyDescent="0.4">
      <c r="B155" s="12"/>
      <c r="C155" s="12"/>
      <c r="D155" s="13" t="s">
        <v>104</v>
      </c>
      <c r="E155" s="14"/>
      <c r="F155" s="14"/>
      <c r="G155" s="14">
        <f t="shared" si="2"/>
        <v>0</v>
      </c>
    </row>
    <row r="156" spans="2:7" x14ac:dyDescent="0.4">
      <c r="B156" s="12"/>
      <c r="C156" s="12"/>
      <c r="D156" s="13" t="s">
        <v>105</v>
      </c>
      <c r="E156" s="14">
        <f>+E157+E158</f>
        <v>0</v>
      </c>
      <c r="F156" s="14">
        <f>+F157+F158</f>
        <v>0</v>
      </c>
      <c r="G156" s="14">
        <f t="shared" si="2"/>
        <v>0</v>
      </c>
    </row>
    <row r="157" spans="2:7" x14ac:dyDescent="0.4">
      <c r="B157" s="12"/>
      <c r="C157" s="12"/>
      <c r="D157" s="13" t="s">
        <v>106</v>
      </c>
      <c r="E157" s="14"/>
      <c r="F157" s="14"/>
      <c r="G157" s="14">
        <f t="shared" si="2"/>
        <v>0</v>
      </c>
    </row>
    <row r="158" spans="2:7" x14ac:dyDescent="0.4">
      <c r="B158" s="12"/>
      <c r="C158" s="12"/>
      <c r="D158" s="13" t="s">
        <v>107</v>
      </c>
      <c r="E158" s="14"/>
      <c r="F158" s="14"/>
      <c r="G158" s="14">
        <f t="shared" si="2"/>
        <v>0</v>
      </c>
    </row>
    <row r="159" spans="2:7" x14ac:dyDescent="0.4">
      <c r="B159" s="12"/>
      <c r="C159" s="12"/>
      <c r="D159" s="13" t="s">
        <v>108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</row>
    <row r="160" spans="2:7" x14ac:dyDescent="0.4">
      <c r="B160" s="12"/>
      <c r="C160" s="12"/>
      <c r="D160" s="13" t="s">
        <v>42</v>
      </c>
      <c r="E160" s="14"/>
      <c r="F160" s="14"/>
      <c r="G160" s="14">
        <f t="shared" si="2"/>
        <v>0</v>
      </c>
    </row>
    <row r="161" spans="2:7" x14ac:dyDescent="0.4">
      <c r="B161" s="12"/>
      <c r="C161" s="12"/>
      <c r="D161" s="13" t="s">
        <v>43</v>
      </c>
      <c r="E161" s="14"/>
      <c r="F161" s="14"/>
      <c r="G161" s="14">
        <f t="shared" si="2"/>
        <v>0</v>
      </c>
    </row>
    <row r="162" spans="2:7" x14ac:dyDescent="0.4">
      <c r="B162" s="12"/>
      <c r="C162" s="12"/>
      <c r="D162" s="13" t="s">
        <v>46</v>
      </c>
      <c r="E162" s="14"/>
      <c r="F162" s="14"/>
      <c r="G162" s="14">
        <f t="shared" si="2"/>
        <v>0</v>
      </c>
    </row>
    <row r="163" spans="2:7" x14ac:dyDescent="0.4">
      <c r="B163" s="12"/>
      <c r="C163" s="12"/>
      <c r="D163" s="13" t="s">
        <v>47</v>
      </c>
      <c r="E163" s="14"/>
      <c r="F163" s="14"/>
      <c r="G163" s="14">
        <f t="shared" si="2"/>
        <v>0</v>
      </c>
    </row>
    <row r="164" spans="2:7" x14ac:dyDescent="0.4">
      <c r="B164" s="12"/>
      <c r="C164" s="12"/>
      <c r="D164" s="13" t="s">
        <v>109</v>
      </c>
      <c r="E164" s="14"/>
      <c r="F164" s="14"/>
      <c r="G164" s="14">
        <f t="shared" si="2"/>
        <v>0</v>
      </c>
    </row>
    <row r="165" spans="2:7" x14ac:dyDescent="0.4">
      <c r="B165" s="12"/>
      <c r="C165" s="12"/>
      <c r="D165" s="13" t="s">
        <v>49</v>
      </c>
      <c r="E165" s="14"/>
      <c r="F165" s="14"/>
      <c r="G165" s="14">
        <f t="shared" si="2"/>
        <v>0</v>
      </c>
    </row>
    <row r="166" spans="2:7" x14ac:dyDescent="0.4">
      <c r="B166" s="12"/>
      <c r="C166" s="12"/>
      <c r="D166" s="13" t="s">
        <v>110</v>
      </c>
      <c r="E166" s="14"/>
      <c r="F166" s="14"/>
      <c r="G166" s="14">
        <f t="shared" si="2"/>
        <v>0</v>
      </c>
    </row>
    <row r="167" spans="2:7" x14ac:dyDescent="0.4">
      <c r="B167" s="12"/>
      <c r="C167" s="12"/>
      <c r="D167" s="13" t="s">
        <v>111</v>
      </c>
      <c r="E167" s="14">
        <v>410450</v>
      </c>
      <c r="F167" s="14">
        <v>1101000</v>
      </c>
      <c r="G167" s="14">
        <f t="shared" si="2"/>
        <v>-690550</v>
      </c>
    </row>
    <row r="168" spans="2:7" x14ac:dyDescent="0.4">
      <c r="B168" s="12"/>
      <c r="C168" s="15"/>
      <c r="D168" s="16" t="s">
        <v>112</v>
      </c>
      <c r="E168" s="17">
        <f>+E6+E53+E69+E80+E105+E106+E134+E146+E166+E167</f>
        <v>654478017</v>
      </c>
      <c r="F168" s="17">
        <f>+F6+F53+F69+F80+F105+F106+F134+F146+F166+F167</f>
        <v>638258149</v>
      </c>
      <c r="G168" s="17">
        <f t="shared" si="2"/>
        <v>16219868</v>
      </c>
    </row>
    <row r="169" spans="2:7" x14ac:dyDescent="0.4">
      <c r="B169" s="12"/>
      <c r="C169" s="9" t="s">
        <v>113</v>
      </c>
      <c r="D169" s="13" t="s">
        <v>114</v>
      </c>
      <c r="E169" s="14">
        <f>+E170+E171+E172+E173+E174+E175+E176+E177+E178+E179</f>
        <v>487084351</v>
      </c>
      <c r="F169" s="14">
        <f>+F170+F171+F172+F173+F174+F175+F176+F177+F178+F179</f>
        <v>478283112</v>
      </c>
      <c r="G169" s="14">
        <f t="shared" si="2"/>
        <v>8801239</v>
      </c>
    </row>
    <row r="170" spans="2:7" x14ac:dyDescent="0.4">
      <c r="B170" s="12"/>
      <c r="C170" s="12"/>
      <c r="D170" s="13" t="s">
        <v>115</v>
      </c>
      <c r="E170" s="14"/>
      <c r="F170" s="14"/>
      <c r="G170" s="14">
        <f t="shared" si="2"/>
        <v>0</v>
      </c>
    </row>
    <row r="171" spans="2:7" x14ac:dyDescent="0.4">
      <c r="B171" s="12"/>
      <c r="C171" s="12"/>
      <c r="D171" s="13" t="s">
        <v>116</v>
      </c>
      <c r="E171" s="14">
        <v>266537012</v>
      </c>
      <c r="F171" s="14">
        <v>258060389</v>
      </c>
      <c r="G171" s="14">
        <f t="shared" si="2"/>
        <v>8476623</v>
      </c>
    </row>
    <row r="172" spans="2:7" x14ac:dyDescent="0.4">
      <c r="B172" s="12"/>
      <c r="C172" s="12"/>
      <c r="D172" s="13" t="s">
        <v>117</v>
      </c>
      <c r="E172" s="14">
        <v>51441777</v>
      </c>
      <c r="F172" s="14">
        <v>49870643</v>
      </c>
      <c r="G172" s="14">
        <f t="shared" si="2"/>
        <v>1571134</v>
      </c>
    </row>
    <row r="173" spans="2:7" x14ac:dyDescent="0.4">
      <c r="B173" s="12"/>
      <c r="C173" s="12"/>
      <c r="D173" s="13" t="s">
        <v>118</v>
      </c>
      <c r="E173" s="14"/>
      <c r="F173" s="14"/>
      <c r="G173" s="14">
        <f t="shared" si="2"/>
        <v>0</v>
      </c>
    </row>
    <row r="174" spans="2:7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</row>
    <row r="175" spans="2:7" x14ac:dyDescent="0.4">
      <c r="B175" s="12"/>
      <c r="C175" s="12"/>
      <c r="D175" s="13" t="s">
        <v>120</v>
      </c>
      <c r="E175" s="14">
        <v>101873551</v>
      </c>
      <c r="F175" s="14">
        <v>106591139</v>
      </c>
      <c r="G175" s="14">
        <f t="shared" si="2"/>
        <v>-4717588</v>
      </c>
    </row>
    <row r="176" spans="2:7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</row>
    <row r="177" spans="2:7" x14ac:dyDescent="0.4">
      <c r="B177" s="12"/>
      <c r="C177" s="12"/>
      <c r="D177" s="13" t="s">
        <v>122</v>
      </c>
      <c r="E177" s="14">
        <v>9637350</v>
      </c>
      <c r="F177" s="14">
        <v>9336300</v>
      </c>
      <c r="G177" s="14">
        <f t="shared" si="2"/>
        <v>301050</v>
      </c>
    </row>
    <row r="178" spans="2:7" x14ac:dyDescent="0.4">
      <c r="B178" s="12"/>
      <c r="C178" s="12"/>
      <c r="D178" s="13" t="s">
        <v>123</v>
      </c>
      <c r="E178" s="14"/>
      <c r="F178" s="14"/>
      <c r="G178" s="14">
        <f t="shared" si="2"/>
        <v>0</v>
      </c>
    </row>
    <row r="179" spans="2:7" x14ac:dyDescent="0.4">
      <c r="B179" s="12"/>
      <c r="C179" s="12"/>
      <c r="D179" s="13" t="s">
        <v>124</v>
      </c>
      <c r="E179" s="14">
        <v>57594661</v>
      </c>
      <c r="F179" s="14">
        <v>54424641</v>
      </c>
      <c r="G179" s="14">
        <f t="shared" si="2"/>
        <v>3170020</v>
      </c>
    </row>
    <row r="180" spans="2:7" x14ac:dyDescent="0.4">
      <c r="B180" s="12"/>
      <c r="C180" s="12"/>
      <c r="D180" s="13" t="s">
        <v>125</v>
      </c>
      <c r="E180" s="14">
        <f>+E181+E182+E183+E184+E185+E186+E187+E188+E189+E190+E191+E192+E193+E194+E195+E196+E197+E198+E199+E200+E201+E202</f>
        <v>80255198</v>
      </c>
      <c r="F180" s="14">
        <f>+F181+F182+F183+F184+F185+F186+F187+F188+F189+F190+F191+F192+F193+F194+F195+F196+F197+F198+F199+F200+F201+F202</f>
        <v>83063838</v>
      </c>
      <c r="G180" s="14">
        <f t="shared" si="2"/>
        <v>-2808640</v>
      </c>
    </row>
    <row r="181" spans="2:7" x14ac:dyDescent="0.4">
      <c r="B181" s="12"/>
      <c r="C181" s="12"/>
      <c r="D181" s="13" t="s">
        <v>126</v>
      </c>
      <c r="E181" s="14">
        <v>38277508</v>
      </c>
      <c r="F181" s="14">
        <v>38281391</v>
      </c>
      <c r="G181" s="14">
        <f t="shared" si="2"/>
        <v>-3883</v>
      </c>
    </row>
    <row r="182" spans="2:7" x14ac:dyDescent="0.4">
      <c r="B182" s="12"/>
      <c r="C182" s="12"/>
      <c r="D182" s="13" t="s">
        <v>127</v>
      </c>
      <c r="E182" s="14">
        <v>4890479</v>
      </c>
      <c r="F182" s="14">
        <v>5372735</v>
      </c>
      <c r="G182" s="14">
        <f t="shared" si="2"/>
        <v>-482256</v>
      </c>
    </row>
    <row r="183" spans="2:7" x14ac:dyDescent="0.4">
      <c r="B183" s="12"/>
      <c r="C183" s="12"/>
      <c r="D183" s="13" t="s">
        <v>128</v>
      </c>
      <c r="E183" s="14">
        <v>125024</v>
      </c>
      <c r="F183" s="14">
        <v>128639</v>
      </c>
      <c r="G183" s="14">
        <f t="shared" si="2"/>
        <v>-3615</v>
      </c>
    </row>
    <row r="184" spans="2:7" x14ac:dyDescent="0.4">
      <c r="B184" s="12"/>
      <c r="C184" s="12"/>
      <c r="D184" s="13" t="s">
        <v>129</v>
      </c>
      <c r="E184" s="14"/>
      <c r="F184" s="14"/>
      <c r="G184" s="14">
        <f t="shared" si="2"/>
        <v>0</v>
      </c>
    </row>
    <row r="185" spans="2:7" x14ac:dyDescent="0.4">
      <c r="B185" s="12"/>
      <c r="C185" s="12"/>
      <c r="D185" s="13" t="s">
        <v>130</v>
      </c>
      <c r="E185" s="14">
        <v>1389836</v>
      </c>
      <c r="F185" s="14">
        <v>456186</v>
      </c>
      <c r="G185" s="14">
        <f t="shared" si="2"/>
        <v>933650</v>
      </c>
    </row>
    <row r="186" spans="2:7" x14ac:dyDescent="0.4">
      <c r="B186" s="12"/>
      <c r="C186" s="12"/>
      <c r="D186" s="13" t="s">
        <v>131</v>
      </c>
      <c r="E186" s="14"/>
      <c r="F186" s="14"/>
      <c r="G186" s="14">
        <f t="shared" si="2"/>
        <v>0</v>
      </c>
    </row>
    <row r="187" spans="2:7" x14ac:dyDescent="0.4">
      <c r="B187" s="12"/>
      <c r="C187" s="12"/>
      <c r="D187" s="13" t="s">
        <v>132</v>
      </c>
      <c r="E187" s="14"/>
      <c r="F187" s="14"/>
      <c r="G187" s="14">
        <f t="shared" si="2"/>
        <v>0</v>
      </c>
    </row>
    <row r="188" spans="2:7" x14ac:dyDescent="0.4">
      <c r="B188" s="12"/>
      <c r="C188" s="12"/>
      <c r="D188" s="13" t="s">
        <v>133</v>
      </c>
      <c r="E188" s="14">
        <v>1007154</v>
      </c>
      <c r="F188" s="14">
        <v>1096173</v>
      </c>
      <c r="G188" s="14">
        <f t="shared" si="2"/>
        <v>-89019</v>
      </c>
    </row>
    <row r="189" spans="2:7" x14ac:dyDescent="0.4">
      <c r="B189" s="12"/>
      <c r="C189" s="12"/>
      <c r="D189" s="13" t="s">
        <v>134</v>
      </c>
      <c r="E189" s="14">
        <v>90436</v>
      </c>
      <c r="F189" s="14">
        <v>94709</v>
      </c>
      <c r="G189" s="14">
        <f t="shared" si="2"/>
        <v>-4273</v>
      </c>
    </row>
    <row r="190" spans="2:7" x14ac:dyDescent="0.4">
      <c r="B190" s="12"/>
      <c r="C190" s="12"/>
      <c r="D190" s="13" t="s">
        <v>135</v>
      </c>
      <c r="E190" s="14"/>
      <c r="F190" s="14"/>
      <c r="G190" s="14">
        <f t="shared" si="2"/>
        <v>0</v>
      </c>
    </row>
    <row r="191" spans="2:7" x14ac:dyDescent="0.4">
      <c r="B191" s="12"/>
      <c r="C191" s="12"/>
      <c r="D191" s="13" t="s">
        <v>136</v>
      </c>
      <c r="E191" s="14"/>
      <c r="F191" s="14"/>
      <c r="G191" s="14">
        <f t="shared" si="2"/>
        <v>0</v>
      </c>
    </row>
    <row r="192" spans="2:7" x14ac:dyDescent="0.4">
      <c r="B192" s="12"/>
      <c r="C192" s="12"/>
      <c r="D192" s="13" t="s">
        <v>137</v>
      </c>
      <c r="E192" s="14">
        <v>22264271</v>
      </c>
      <c r="F192" s="14">
        <v>25031439</v>
      </c>
      <c r="G192" s="14">
        <f t="shared" si="2"/>
        <v>-2767168</v>
      </c>
    </row>
    <row r="193" spans="2:7" x14ac:dyDescent="0.4">
      <c r="B193" s="12"/>
      <c r="C193" s="12"/>
      <c r="D193" s="13" t="s">
        <v>138</v>
      </c>
      <c r="E193" s="14"/>
      <c r="F193" s="14"/>
      <c r="G193" s="14">
        <f t="shared" si="2"/>
        <v>0</v>
      </c>
    </row>
    <row r="194" spans="2:7" x14ac:dyDescent="0.4">
      <c r="B194" s="12"/>
      <c r="C194" s="12"/>
      <c r="D194" s="13" t="s">
        <v>139</v>
      </c>
      <c r="E194" s="14">
        <v>5675658</v>
      </c>
      <c r="F194" s="14">
        <v>5713946</v>
      </c>
      <c r="G194" s="14">
        <f t="shared" si="2"/>
        <v>-38288</v>
      </c>
    </row>
    <row r="195" spans="2:7" x14ac:dyDescent="0.4">
      <c r="B195" s="12"/>
      <c r="C195" s="12"/>
      <c r="D195" s="13" t="s">
        <v>140</v>
      </c>
      <c r="E195" s="14">
        <v>169155</v>
      </c>
      <c r="F195" s="14">
        <v>169155</v>
      </c>
      <c r="G195" s="14">
        <f t="shared" si="2"/>
        <v>0</v>
      </c>
    </row>
    <row r="196" spans="2:7" x14ac:dyDescent="0.4">
      <c r="B196" s="12"/>
      <c r="C196" s="12"/>
      <c r="D196" s="13" t="s">
        <v>141</v>
      </c>
      <c r="E196" s="14">
        <v>4389776</v>
      </c>
      <c r="F196" s="14">
        <v>4089485</v>
      </c>
      <c r="G196" s="14">
        <f t="shared" si="2"/>
        <v>300291</v>
      </c>
    </row>
    <row r="197" spans="2:7" x14ac:dyDescent="0.4">
      <c r="B197" s="12"/>
      <c r="C197" s="12"/>
      <c r="D197" s="13" t="s">
        <v>142</v>
      </c>
      <c r="E197" s="14"/>
      <c r="F197" s="14"/>
      <c r="G197" s="14">
        <f t="shared" si="2"/>
        <v>0</v>
      </c>
    </row>
    <row r="198" spans="2:7" x14ac:dyDescent="0.4">
      <c r="B198" s="12"/>
      <c r="C198" s="12"/>
      <c r="D198" s="13" t="s">
        <v>143</v>
      </c>
      <c r="E198" s="14"/>
      <c r="F198" s="14"/>
      <c r="G198" s="14">
        <f t="shared" si="2"/>
        <v>0</v>
      </c>
    </row>
    <row r="199" spans="2:7" x14ac:dyDescent="0.4">
      <c r="B199" s="12"/>
      <c r="C199" s="12"/>
      <c r="D199" s="13" t="s">
        <v>144</v>
      </c>
      <c r="E199" s="14">
        <v>10000</v>
      </c>
      <c r="F199" s="14">
        <v>89000</v>
      </c>
      <c r="G199" s="14">
        <f t="shared" ref="G199:G262" si="3">E199-F199</f>
        <v>-79000</v>
      </c>
    </row>
    <row r="200" spans="2:7" x14ac:dyDescent="0.4">
      <c r="B200" s="12"/>
      <c r="C200" s="12"/>
      <c r="D200" s="13" t="s">
        <v>145</v>
      </c>
      <c r="E200" s="14">
        <v>1965901</v>
      </c>
      <c r="F200" s="14">
        <v>2540980</v>
      </c>
      <c r="G200" s="14">
        <f t="shared" si="3"/>
        <v>-575079</v>
      </c>
    </row>
    <row r="201" spans="2:7" x14ac:dyDescent="0.4">
      <c r="B201" s="12"/>
      <c r="C201" s="12"/>
      <c r="D201" s="13" t="s">
        <v>146</v>
      </c>
      <c r="E201" s="14"/>
      <c r="F201" s="14"/>
      <c r="G201" s="14">
        <f t="shared" si="3"/>
        <v>0</v>
      </c>
    </row>
    <row r="202" spans="2:7" x14ac:dyDescent="0.4">
      <c r="B202" s="12"/>
      <c r="C202" s="12"/>
      <c r="D202" s="13" t="s">
        <v>147</v>
      </c>
      <c r="E202" s="14"/>
      <c r="F202" s="14"/>
      <c r="G202" s="14">
        <f t="shared" si="3"/>
        <v>0</v>
      </c>
    </row>
    <row r="203" spans="2:7" x14ac:dyDescent="0.4">
      <c r="B203" s="12"/>
      <c r="C203" s="12"/>
      <c r="D203" s="13" t="s">
        <v>148</v>
      </c>
      <c r="E203" s="14">
        <f>+E204+E205+E206+E207+E208+E209+E210+E211+E212+E213+E214+E215+E216+E217+E218+E219+E220+E221+E222+E223+E224+E225</f>
        <v>45028668</v>
      </c>
      <c r="F203" s="14">
        <f>+F204+F205+F206+F207+F208+F209+F210+F211+F212+F213+F214+F215+F216+F217+F218+F219+F220+F221+F222+F223+F224+F225</f>
        <v>51925825</v>
      </c>
      <c r="G203" s="14">
        <f t="shared" si="3"/>
        <v>-6897157</v>
      </c>
    </row>
    <row r="204" spans="2:7" x14ac:dyDescent="0.4">
      <c r="B204" s="12"/>
      <c r="C204" s="12"/>
      <c r="D204" s="13" t="s">
        <v>149</v>
      </c>
      <c r="E204" s="14">
        <v>4943720</v>
      </c>
      <c r="F204" s="14">
        <v>5860593</v>
      </c>
      <c r="G204" s="14">
        <f t="shared" si="3"/>
        <v>-916873</v>
      </c>
    </row>
    <row r="205" spans="2:7" x14ac:dyDescent="0.4">
      <c r="B205" s="12"/>
      <c r="C205" s="12"/>
      <c r="D205" s="13" t="s">
        <v>150</v>
      </c>
      <c r="E205" s="14">
        <v>101401</v>
      </c>
      <c r="F205" s="14">
        <v>223909</v>
      </c>
      <c r="G205" s="14">
        <f t="shared" si="3"/>
        <v>-122508</v>
      </c>
    </row>
    <row r="206" spans="2:7" x14ac:dyDescent="0.4">
      <c r="B206" s="12"/>
      <c r="C206" s="12"/>
      <c r="D206" s="13" t="s">
        <v>151</v>
      </c>
      <c r="E206" s="14">
        <v>119720</v>
      </c>
      <c r="F206" s="14">
        <v>156545</v>
      </c>
      <c r="G206" s="14">
        <f t="shared" si="3"/>
        <v>-36825</v>
      </c>
    </row>
    <row r="207" spans="2:7" x14ac:dyDescent="0.4">
      <c r="B207" s="12"/>
      <c r="C207" s="12"/>
      <c r="D207" s="13" t="s">
        <v>152</v>
      </c>
      <c r="E207" s="14">
        <v>1008927</v>
      </c>
      <c r="F207" s="14">
        <v>3155290</v>
      </c>
      <c r="G207" s="14">
        <f t="shared" si="3"/>
        <v>-2146363</v>
      </c>
    </row>
    <row r="208" spans="2:7" x14ac:dyDescent="0.4">
      <c r="B208" s="12"/>
      <c r="C208" s="12"/>
      <c r="D208" s="13" t="s">
        <v>153</v>
      </c>
      <c r="E208" s="14">
        <v>2804964</v>
      </c>
      <c r="F208" s="14">
        <v>2813233</v>
      </c>
      <c r="G208" s="14">
        <f t="shared" si="3"/>
        <v>-8269</v>
      </c>
    </row>
    <row r="209" spans="2:7" x14ac:dyDescent="0.4">
      <c r="B209" s="12"/>
      <c r="C209" s="12"/>
      <c r="D209" s="13" t="s">
        <v>154</v>
      </c>
      <c r="E209" s="14">
        <v>854501</v>
      </c>
      <c r="F209" s="14">
        <v>872198</v>
      </c>
      <c r="G209" s="14">
        <f t="shared" si="3"/>
        <v>-17697</v>
      </c>
    </row>
    <row r="210" spans="2:7" x14ac:dyDescent="0.4">
      <c r="B210" s="12"/>
      <c r="C210" s="12"/>
      <c r="D210" s="13" t="s">
        <v>137</v>
      </c>
      <c r="E210" s="14">
        <v>2473802</v>
      </c>
      <c r="F210" s="14">
        <v>2781266</v>
      </c>
      <c r="G210" s="14">
        <f t="shared" si="3"/>
        <v>-307464</v>
      </c>
    </row>
    <row r="211" spans="2:7" x14ac:dyDescent="0.4">
      <c r="B211" s="12"/>
      <c r="C211" s="12"/>
      <c r="D211" s="13" t="s">
        <v>138</v>
      </c>
      <c r="E211" s="14"/>
      <c r="F211" s="14"/>
      <c r="G211" s="14">
        <f t="shared" si="3"/>
        <v>0</v>
      </c>
    </row>
    <row r="212" spans="2:7" x14ac:dyDescent="0.4">
      <c r="B212" s="12"/>
      <c r="C212" s="12"/>
      <c r="D212" s="13" t="s">
        <v>155</v>
      </c>
      <c r="E212" s="14">
        <v>2856604</v>
      </c>
      <c r="F212" s="14">
        <v>4058270</v>
      </c>
      <c r="G212" s="14">
        <f t="shared" si="3"/>
        <v>-1201666</v>
      </c>
    </row>
    <row r="213" spans="2:7" x14ac:dyDescent="0.4">
      <c r="B213" s="12"/>
      <c r="C213" s="12"/>
      <c r="D213" s="13" t="s">
        <v>156</v>
      </c>
      <c r="E213" s="14">
        <v>1701287</v>
      </c>
      <c r="F213" s="14">
        <v>1823524</v>
      </c>
      <c r="G213" s="14">
        <f t="shared" si="3"/>
        <v>-122237</v>
      </c>
    </row>
    <row r="214" spans="2:7" x14ac:dyDescent="0.4">
      <c r="B214" s="12"/>
      <c r="C214" s="12"/>
      <c r="D214" s="13" t="s">
        <v>157</v>
      </c>
      <c r="E214" s="14">
        <v>9853</v>
      </c>
      <c r="F214" s="14">
        <v>19361</v>
      </c>
      <c r="G214" s="14">
        <f t="shared" si="3"/>
        <v>-9508</v>
      </c>
    </row>
    <row r="215" spans="2:7" x14ac:dyDescent="0.4">
      <c r="B215" s="12"/>
      <c r="C215" s="12"/>
      <c r="D215" s="13" t="s">
        <v>158</v>
      </c>
      <c r="E215" s="14">
        <v>22000</v>
      </c>
      <c r="F215" s="14">
        <v>622200</v>
      </c>
      <c r="G215" s="14">
        <f t="shared" si="3"/>
        <v>-600200</v>
      </c>
    </row>
    <row r="216" spans="2:7" x14ac:dyDescent="0.4">
      <c r="B216" s="12"/>
      <c r="C216" s="12"/>
      <c r="D216" s="13" t="s">
        <v>159</v>
      </c>
      <c r="E216" s="14">
        <v>11906788</v>
      </c>
      <c r="F216" s="14">
        <v>16243726</v>
      </c>
      <c r="G216" s="14">
        <f t="shared" si="3"/>
        <v>-4336938</v>
      </c>
    </row>
    <row r="217" spans="2:7" x14ac:dyDescent="0.4">
      <c r="B217" s="12"/>
      <c r="C217" s="12"/>
      <c r="D217" s="13" t="s">
        <v>160</v>
      </c>
      <c r="E217" s="14">
        <v>5324387</v>
      </c>
      <c r="F217" s="14">
        <v>2994038</v>
      </c>
      <c r="G217" s="14">
        <f t="shared" si="3"/>
        <v>2330349</v>
      </c>
    </row>
    <row r="218" spans="2:7" x14ac:dyDescent="0.4">
      <c r="B218" s="12"/>
      <c r="C218" s="12"/>
      <c r="D218" s="13" t="s">
        <v>140</v>
      </c>
      <c r="E218" s="14">
        <v>792967</v>
      </c>
      <c r="F218" s="14">
        <v>743025</v>
      </c>
      <c r="G218" s="14">
        <f t="shared" si="3"/>
        <v>49942</v>
      </c>
    </row>
    <row r="219" spans="2:7" x14ac:dyDescent="0.4">
      <c r="B219" s="12"/>
      <c r="C219" s="12"/>
      <c r="D219" s="13" t="s">
        <v>141</v>
      </c>
      <c r="E219" s="14">
        <v>1017125</v>
      </c>
      <c r="F219" s="14">
        <v>995760</v>
      </c>
      <c r="G219" s="14">
        <f t="shared" si="3"/>
        <v>21365</v>
      </c>
    </row>
    <row r="220" spans="2:7" x14ac:dyDescent="0.4">
      <c r="B220" s="12"/>
      <c r="C220" s="12"/>
      <c r="D220" s="13" t="s">
        <v>161</v>
      </c>
      <c r="E220" s="14"/>
      <c r="F220" s="14"/>
      <c r="G220" s="14">
        <f t="shared" si="3"/>
        <v>0</v>
      </c>
    </row>
    <row r="221" spans="2:7" x14ac:dyDescent="0.4">
      <c r="B221" s="12"/>
      <c r="C221" s="12"/>
      <c r="D221" s="13" t="s">
        <v>162</v>
      </c>
      <c r="E221" s="14">
        <v>37700</v>
      </c>
      <c r="F221" s="14">
        <v>24000</v>
      </c>
      <c r="G221" s="14">
        <f t="shared" si="3"/>
        <v>13700</v>
      </c>
    </row>
    <row r="222" spans="2:7" x14ac:dyDescent="0.4">
      <c r="B222" s="12"/>
      <c r="C222" s="12"/>
      <c r="D222" s="13" t="s">
        <v>163</v>
      </c>
      <c r="E222" s="14">
        <v>6281999</v>
      </c>
      <c r="F222" s="14">
        <v>6624672</v>
      </c>
      <c r="G222" s="14">
        <f t="shared" si="3"/>
        <v>-342673</v>
      </c>
    </row>
    <row r="223" spans="2:7" x14ac:dyDescent="0.4">
      <c r="B223" s="12"/>
      <c r="C223" s="12"/>
      <c r="D223" s="13" t="s">
        <v>164</v>
      </c>
      <c r="E223" s="14">
        <v>6100</v>
      </c>
      <c r="F223" s="14">
        <v>140750</v>
      </c>
      <c r="G223" s="14">
        <f t="shared" si="3"/>
        <v>-134650</v>
      </c>
    </row>
    <row r="224" spans="2:7" x14ac:dyDescent="0.4">
      <c r="B224" s="12"/>
      <c r="C224" s="12"/>
      <c r="D224" s="13" t="s">
        <v>165</v>
      </c>
      <c r="E224" s="14">
        <v>355000</v>
      </c>
      <c r="F224" s="14">
        <v>400200</v>
      </c>
      <c r="G224" s="14">
        <f t="shared" si="3"/>
        <v>-45200</v>
      </c>
    </row>
    <row r="225" spans="2:7" x14ac:dyDescent="0.4">
      <c r="B225" s="12"/>
      <c r="C225" s="12"/>
      <c r="D225" s="13" t="s">
        <v>147</v>
      </c>
      <c r="E225" s="14">
        <v>2409823</v>
      </c>
      <c r="F225" s="14">
        <v>1373265</v>
      </c>
      <c r="G225" s="14">
        <f t="shared" si="3"/>
        <v>1036558</v>
      </c>
    </row>
    <row r="226" spans="2:7" x14ac:dyDescent="0.4">
      <c r="B226" s="12"/>
      <c r="C226" s="12"/>
      <c r="D226" s="13" t="s">
        <v>166</v>
      </c>
      <c r="E226" s="14">
        <f>+E227+E232</f>
        <v>0</v>
      </c>
      <c r="F226" s="14">
        <f>+F227+F232</f>
        <v>0</v>
      </c>
      <c r="G226" s="14">
        <f t="shared" si="3"/>
        <v>0</v>
      </c>
    </row>
    <row r="227" spans="2:7" x14ac:dyDescent="0.4">
      <c r="B227" s="12"/>
      <c r="C227" s="12"/>
      <c r="D227" s="13" t="s">
        <v>167</v>
      </c>
      <c r="E227" s="14">
        <f>+E228+E229+E230-E231</f>
        <v>0</v>
      </c>
      <c r="F227" s="14">
        <f>+F228+F229+F230-F231</f>
        <v>0</v>
      </c>
      <c r="G227" s="14">
        <f t="shared" si="3"/>
        <v>0</v>
      </c>
    </row>
    <row r="228" spans="2:7" x14ac:dyDescent="0.4">
      <c r="B228" s="12"/>
      <c r="C228" s="12"/>
      <c r="D228" s="13" t="s">
        <v>168</v>
      </c>
      <c r="E228" s="14"/>
      <c r="F228" s="14"/>
      <c r="G228" s="14">
        <f t="shared" si="3"/>
        <v>0</v>
      </c>
    </row>
    <row r="229" spans="2:7" x14ac:dyDescent="0.4">
      <c r="B229" s="12"/>
      <c r="C229" s="12"/>
      <c r="D229" s="13" t="s">
        <v>169</v>
      </c>
      <c r="E229" s="14"/>
      <c r="F229" s="14"/>
      <c r="G229" s="14">
        <f t="shared" si="3"/>
        <v>0</v>
      </c>
    </row>
    <row r="230" spans="2:7" x14ac:dyDescent="0.4">
      <c r="B230" s="12"/>
      <c r="C230" s="12"/>
      <c r="D230" s="13" t="s">
        <v>170</v>
      </c>
      <c r="E230" s="14"/>
      <c r="F230" s="14"/>
      <c r="G230" s="14">
        <f t="shared" si="3"/>
        <v>0</v>
      </c>
    </row>
    <row r="231" spans="2:7" x14ac:dyDescent="0.4">
      <c r="B231" s="12"/>
      <c r="C231" s="12"/>
      <c r="D231" s="13" t="s">
        <v>171</v>
      </c>
      <c r="E231" s="14"/>
      <c r="F231" s="14"/>
      <c r="G231" s="14">
        <f t="shared" si="3"/>
        <v>0</v>
      </c>
    </row>
    <row r="232" spans="2:7" x14ac:dyDescent="0.4">
      <c r="B232" s="12"/>
      <c r="C232" s="12"/>
      <c r="D232" s="13" t="s">
        <v>172</v>
      </c>
      <c r="E232" s="14"/>
      <c r="F232" s="14"/>
      <c r="G232" s="14">
        <f t="shared" si="3"/>
        <v>0</v>
      </c>
    </row>
    <row r="233" spans="2:7" x14ac:dyDescent="0.4">
      <c r="B233" s="12"/>
      <c r="C233" s="12"/>
      <c r="D233" s="13" t="s">
        <v>173</v>
      </c>
      <c r="E233" s="14"/>
      <c r="F233" s="14"/>
      <c r="G233" s="14">
        <f t="shared" si="3"/>
        <v>0</v>
      </c>
    </row>
    <row r="234" spans="2:7" x14ac:dyDescent="0.4">
      <c r="B234" s="12"/>
      <c r="C234" s="12"/>
      <c r="D234" s="13" t="s">
        <v>174</v>
      </c>
      <c r="E234" s="14">
        <v>184236</v>
      </c>
      <c r="F234" s="14">
        <v>14221</v>
      </c>
      <c r="G234" s="14">
        <f t="shared" si="3"/>
        <v>170015</v>
      </c>
    </row>
    <row r="235" spans="2:7" x14ac:dyDescent="0.4">
      <c r="B235" s="12"/>
      <c r="C235" s="12"/>
      <c r="D235" s="13" t="s">
        <v>175</v>
      </c>
      <c r="E235" s="14">
        <v>57219373</v>
      </c>
      <c r="F235" s="14">
        <v>57095246</v>
      </c>
      <c r="G235" s="14">
        <f t="shared" si="3"/>
        <v>124127</v>
      </c>
    </row>
    <row r="236" spans="2:7" x14ac:dyDescent="0.4">
      <c r="B236" s="12"/>
      <c r="C236" s="12"/>
      <c r="D236" s="13" t="s">
        <v>176</v>
      </c>
      <c r="E236" s="14">
        <v>-20676647</v>
      </c>
      <c r="F236" s="14">
        <v>-20561146</v>
      </c>
      <c r="G236" s="14">
        <f t="shared" si="3"/>
        <v>-115501</v>
      </c>
    </row>
    <row r="237" spans="2:7" x14ac:dyDescent="0.4">
      <c r="B237" s="12"/>
      <c r="C237" s="12"/>
      <c r="D237" s="13" t="s">
        <v>177</v>
      </c>
      <c r="E237" s="14"/>
      <c r="F237" s="14"/>
      <c r="G237" s="14">
        <f t="shared" si="3"/>
        <v>0</v>
      </c>
    </row>
    <row r="238" spans="2:7" x14ac:dyDescent="0.4">
      <c r="B238" s="12"/>
      <c r="C238" s="12"/>
      <c r="D238" s="13" t="s">
        <v>178</v>
      </c>
      <c r="E238" s="14"/>
      <c r="F238" s="14"/>
      <c r="G238" s="14">
        <f t="shared" si="3"/>
        <v>0</v>
      </c>
    </row>
    <row r="239" spans="2:7" x14ac:dyDescent="0.4">
      <c r="B239" s="12"/>
      <c r="C239" s="12"/>
      <c r="D239" s="13" t="s">
        <v>179</v>
      </c>
      <c r="E239" s="14"/>
      <c r="F239" s="14"/>
      <c r="G239" s="14">
        <f t="shared" si="3"/>
        <v>0</v>
      </c>
    </row>
    <row r="240" spans="2:7" x14ac:dyDescent="0.4">
      <c r="B240" s="12"/>
      <c r="C240" s="15"/>
      <c r="D240" s="16" t="s">
        <v>180</v>
      </c>
      <c r="E240" s="17">
        <f>+E169+E180+E203+E226+E233+E234+E235+E236+E237+E238+E239</f>
        <v>649095179</v>
      </c>
      <c r="F240" s="17">
        <f>+F169+F180+F203+F226+F233+F234+F235+F236+F237+F238+F239</f>
        <v>649821096</v>
      </c>
      <c r="G240" s="17">
        <f t="shared" si="3"/>
        <v>-725917</v>
      </c>
    </row>
    <row r="241" spans="2:7" x14ac:dyDescent="0.4">
      <c r="B241" s="15"/>
      <c r="C241" s="18" t="s">
        <v>181</v>
      </c>
      <c r="D241" s="19"/>
      <c r="E241" s="20">
        <f xml:space="preserve"> +E168 - E240</f>
        <v>5382838</v>
      </c>
      <c r="F241" s="20">
        <f xml:space="preserve"> +F168 - F240</f>
        <v>-11562947</v>
      </c>
      <c r="G241" s="20">
        <f t="shared" si="3"/>
        <v>16945785</v>
      </c>
    </row>
    <row r="242" spans="2:7" x14ac:dyDescent="0.4">
      <c r="B242" s="9" t="s">
        <v>182</v>
      </c>
      <c r="C242" s="9" t="s">
        <v>9</v>
      </c>
      <c r="D242" s="13" t="s">
        <v>183</v>
      </c>
      <c r="E242" s="14">
        <v>535000</v>
      </c>
      <c r="F242" s="14">
        <v>668000</v>
      </c>
      <c r="G242" s="14">
        <f t="shared" si="3"/>
        <v>-133000</v>
      </c>
    </row>
    <row r="243" spans="2:7" x14ac:dyDescent="0.4">
      <c r="B243" s="12"/>
      <c r="C243" s="12"/>
      <c r="D243" s="13" t="s">
        <v>184</v>
      </c>
      <c r="E243" s="14">
        <v>5324</v>
      </c>
      <c r="F243" s="14">
        <v>5388</v>
      </c>
      <c r="G243" s="14">
        <f t="shared" si="3"/>
        <v>-64</v>
      </c>
    </row>
    <row r="244" spans="2:7" x14ac:dyDescent="0.4">
      <c r="B244" s="12"/>
      <c r="C244" s="12"/>
      <c r="D244" s="13" t="s">
        <v>185</v>
      </c>
      <c r="E244" s="14"/>
      <c r="F244" s="14"/>
      <c r="G244" s="14">
        <f t="shared" si="3"/>
        <v>0</v>
      </c>
    </row>
    <row r="245" spans="2:7" x14ac:dyDescent="0.4">
      <c r="B245" s="12"/>
      <c r="C245" s="12"/>
      <c r="D245" s="13" t="s">
        <v>186</v>
      </c>
      <c r="E245" s="14"/>
      <c r="F245" s="14"/>
      <c r="G245" s="14">
        <f t="shared" si="3"/>
        <v>0</v>
      </c>
    </row>
    <row r="246" spans="2:7" x14ac:dyDescent="0.4">
      <c r="B246" s="12"/>
      <c r="C246" s="12"/>
      <c r="D246" s="13" t="s">
        <v>187</v>
      </c>
      <c r="E246" s="14"/>
      <c r="F246" s="14"/>
      <c r="G246" s="14">
        <f t="shared" si="3"/>
        <v>0</v>
      </c>
    </row>
    <row r="247" spans="2:7" x14ac:dyDescent="0.4">
      <c r="B247" s="12"/>
      <c r="C247" s="12"/>
      <c r="D247" s="13" t="s">
        <v>188</v>
      </c>
      <c r="E247" s="14"/>
      <c r="F247" s="14"/>
      <c r="G247" s="14">
        <f t="shared" si="3"/>
        <v>0</v>
      </c>
    </row>
    <row r="248" spans="2:7" x14ac:dyDescent="0.4">
      <c r="B248" s="12"/>
      <c r="C248" s="12"/>
      <c r="D248" s="13" t="s">
        <v>189</v>
      </c>
      <c r="E248" s="14"/>
      <c r="F248" s="14"/>
      <c r="G248" s="14">
        <f t="shared" si="3"/>
        <v>0</v>
      </c>
    </row>
    <row r="249" spans="2:7" x14ac:dyDescent="0.4">
      <c r="B249" s="12"/>
      <c r="C249" s="12"/>
      <c r="D249" s="13" t="s">
        <v>190</v>
      </c>
      <c r="E249" s="14"/>
      <c r="F249" s="14"/>
      <c r="G249" s="14">
        <f t="shared" si="3"/>
        <v>0</v>
      </c>
    </row>
    <row r="250" spans="2:7" x14ac:dyDescent="0.4">
      <c r="B250" s="12"/>
      <c r="C250" s="12"/>
      <c r="D250" s="13" t="s">
        <v>191</v>
      </c>
      <c r="E250" s="14">
        <f>+E251+E252+E253+E254</f>
        <v>4479085</v>
      </c>
      <c r="F250" s="14">
        <f>+F251+F252+F253+F254</f>
        <v>7113558</v>
      </c>
      <c r="G250" s="14">
        <f t="shared" si="3"/>
        <v>-2634473</v>
      </c>
    </row>
    <row r="251" spans="2:7" x14ac:dyDescent="0.4">
      <c r="B251" s="12"/>
      <c r="C251" s="12"/>
      <c r="D251" s="13" t="s">
        <v>192</v>
      </c>
      <c r="E251" s="14">
        <v>448000</v>
      </c>
      <c r="F251" s="14">
        <v>2635000</v>
      </c>
      <c r="G251" s="14">
        <f t="shared" si="3"/>
        <v>-2187000</v>
      </c>
    </row>
    <row r="252" spans="2:7" x14ac:dyDescent="0.4">
      <c r="B252" s="12"/>
      <c r="C252" s="12"/>
      <c r="D252" s="13" t="s">
        <v>193</v>
      </c>
      <c r="E252" s="14">
        <v>3685230</v>
      </c>
      <c r="F252" s="14">
        <v>3902123</v>
      </c>
      <c r="G252" s="14">
        <f t="shared" si="3"/>
        <v>-216893</v>
      </c>
    </row>
    <row r="253" spans="2:7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</row>
    <row r="254" spans="2:7" x14ac:dyDescent="0.4">
      <c r="B254" s="12"/>
      <c r="C254" s="12"/>
      <c r="D254" s="13" t="s">
        <v>195</v>
      </c>
      <c r="E254" s="14">
        <v>345855</v>
      </c>
      <c r="F254" s="14">
        <v>576435</v>
      </c>
      <c r="G254" s="14">
        <f t="shared" si="3"/>
        <v>-230580</v>
      </c>
    </row>
    <row r="255" spans="2:7" x14ac:dyDescent="0.4">
      <c r="B255" s="12"/>
      <c r="C255" s="15"/>
      <c r="D255" s="16" t="s">
        <v>196</v>
      </c>
      <c r="E255" s="17">
        <f>+E242+E243+E244+E245+E246+E247+E248+E249+E250</f>
        <v>5019409</v>
      </c>
      <c r="F255" s="17">
        <f>+F242+F243+F244+F245+F246+F247+F248+F249+F250</f>
        <v>7786946</v>
      </c>
      <c r="G255" s="17">
        <f t="shared" si="3"/>
        <v>-2767537</v>
      </c>
    </row>
    <row r="256" spans="2:7" x14ac:dyDescent="0.4">
      <c r="B256" s="12"/>
      <c r="C256" s="9" t="s">
        <v>113</v>
      </c>
      <c r="D256" s="13" t="s">
        <v>197</v>
      </c>
      <c r="E256" s="14">
        <v>2804787</v>
      </c>
      <c r="F256" s="14">
        <v>3480296</v>
      </c>
      <c r="G256" s="14">
        <f t="shared" si="3"/>
        <v>-675509</v>
      </c>
    </row>
    <row r="257" spans="2:7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</row>
    <row r="258" spans="2:7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</row>
    <row r="259" spans="2:7" x14ac:dyDescent="0.4">
      <c r="B259" s="12"/>
      <c r="C259" s="12"/>
      <c r="D259" s="13" t="s">
        <v>200</v>
      </c>
      <c r="E259" s="14"/>
      <c r="F259" s="14"/>
      <c r="G259" s="14">
        <f t="shared" si="3"/>
        <v>0</v>
      </c>
    </row>
    <row r="260" spans="2:7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</row>
    <row r="261" spans="2:7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</row>
    <row r="262" spans="2:7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</row>
    <row r="263" spans="2:7" x14ac:dyDescent="0.4">
      <c r="B263" s="12"/>
      <c r="C263" s="12"/>
      <c r="D263" s="13" t="s">
        <v>204</v>
      </c>
      <c r="E263" s="14">
        <f>+E264+E265+E266</f>
        <v>0</v>
      </c>
      <c r="F263" s="14">
        <f>+F264+F265+F266</f>
        <v>0</v>
      </c>
      <c r="G263" s="14">
        <f t="shared" ref="G263:G313" si="4">E263-F263</f>
        <v>0</v>
      </c>
    </row>
    <row r="264" spans="2:7" x14ac:dyDescent="0.4">
      <c r="B264" s="12"/>
      <c r="C264" s="12"/>
      <c r="D264" s="13" t="s">
        <v>205</v>
      </c>
      <c r="E264" s="14"/>
      <c r="F264" s="14"/>
      <c r="G264" s="14">
        <f t="shared" si="4"/>
        <v>0</v>
      </c>
    </row>
    <row r="265" spans="2:7" x14ac:dyDescent="0.4">
      <c r="B265" s="12"/>
      <c r="C265" s="12"/>
      <c r="D265" s="13" t="s">
        <v>206</v>
      </c>
      <c r="E265" s="14"/>
      <c r="F265" s="14"/>
      <c r="G265" s="14">
        <f t="shared" si="4"/>
        <v>0</v>
      </c>
    </row>
    <row r="266" spans="2:7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</row>
    <row r="267" spans="2:7" x14ac:dyDescent="0.4">
      <c r="B267" s="12"/>
      <c r="C267" s="15"/>
      <c r="D267" s="16" t="s">
        <v>208</v>
      </c>
      <c r="E267" s="17">
        <f>+E256+E257+E258+E259+E260+E261+E262+E263</f>
        <v>2804787</v>
      </c>
      <c r="F267" s="17">
        <f>+F256+F257+F258+F259+F260+F261+F262+F263</f>
        <v>3480296</v>
      </c>
      <c r="G267" s="17">
        <f t="shared" si="4"/>
        <v>-675509</v>
      </c>
    </row>
    <row r="268" spans="2:7" x14ac:dyDescent="0.4">
      <c r="B268" s="15"/>
      <c r="C268" s="18" t="s">
        <v>209</v>
      </c>
      <c r="D268" s="21"/>
      <c r="E268" s="22">
        <f xml:space="preserve"> +E255 - E267</f>
        <v>2214622</v>
      </c>
      <c r="F268" s="22">
        <f xml:space="preserve"> +F255 - F267</f>
        <v>4306650</v>
      </c>
      <c r="G268" s="22">
        <f t="shared" si="4"/>
        <v>-2092028</v>
      </c>
    </row>
    <row r="269" spans="2:7" x14ac:dyDescent="0.4">
      <c r="B269" s="18" t="s">
        <v>210</v>
      </c>
      <c r="C269" s="23"/>
      <c r="D269" s="19"/>
      <c r="E269" s="20">
        <f xml:space="preserve"> +E241 +E268</f>
        <v>7597460</v>
      </c>
      <c r="F269" s="20">
        <f xml:space="preserve"> +F241 +F268</f>
        <v>-7256297</v>
      </c>
      <c r="G269" s="20">
        <f t="shared" si="4"/>
        <v>14853757</v>
      </c>
    </row>
    <row r="270" spans="2:7" x14ac:dyDescent="0.4">
      <c r="B270" s="9" t="s">
        <v>211</v>
      </c>
      <c r="C270" s="9" t="s">
        <v>9</v>
      </c>
      <c r="D270" s="13" t="s">
        <v>212</v>
      </c>
      <c r="E270" s="14">
        <f>+E271+E272</f>
        <v>12732000</v>
      </c>
      <c r="F270" s="14">
        <f>+F271+F272</f>
        <v>12732000</v>
      </c>
      <c r="G270" s="14">
        <f t="shared" si="4"/>
        <v>0</v>
      </c>
    </row>
    <row r="271" spans="2:7" x14ac:dyDescent="0.4">
      <c r="B271" s="12"/>
      <c r="C271" s="12"/>
      <c r="D271" s="13" t="s">
        <v>213</v>
      </c>
      <c r="E271" s="14">
        <v>12732000</v>
      </c>
      <c r="F271" s="14">
        <v>12732000</v>
      </c>
      <c r="G271" s="14">
        <f t="shared" si="4"/>
        <v>0</v>
      </c>
    </row>
    <row r="272" spans="2:7" x14ac:dyDescent="0.4">
      <c r="B272" s="12"/>
      <c r="C272" s="12"/>
      <c r="D272" s="13" t="s">
        <v>214</v>
      </c>
      <c r="E272" s="14"/>
      <c r="F272" s="14"/>
      <c r="G272" s="14">
        <f t="shared" si="4"/>
        <v>0</v>
      </c>
    </row>
    <row r="273" spans="2:7" x14ac:dyDescent="0.4">
      <c r="B273" s="12"/>
      <c r="C273" s="12"/>
      <c r="D273" s="13" t="s">
        <v>215</v>
      </c>
      <c r="E273" s="14">
        <f>+E274+E275</f>
        <v>0</v>
      </c>
      <c r="F273" s="14">
        <f>+F274+F275</f>
        <v>0</v>
      </c>
      <c r="G273" s="14">
        <f t="shared" si="4"/>
        <v>0</v>
      </c>
    </row>
    <row r="274" spans="2:7" x14ac:dyDescent="0.4">
      <c r="B274" s="12"/>
      <c r="C274" s="12"/>
      <c r="D274" s="13" t="s">
        <v>216</v>
      </c>
      <c r="E274" s="14"/>
      <c r="F274" s="14"/>
      <c r="G274" s="14">
        <f t="shared" si="4"/>
        <v>0</v>
      </c>
    </row>
    <row r="275" spans="2:7" x14ac:dyDescent="0.4">
      <c r="B275" s="12"/>
      <c r="C275" s="12"/>
      <c r="D275" s="13" t="s">
        <v>217</v>
      </c>
      <c r="E275" s="14"/>
      <c r="F275" s="14"/>
      <c r="G275" s="14">
        <f t="shared" si="4"/>
        <v>0</v>
      </c>
    </row>
    <row r="276" spans="2:7" x14ac:dyDescent="0.4">
      <c r="B276" s="12"/>
      <c r="C276" s="12"/>
      <c r="D276" s="13" t="s">
        <v>218</v>
      </c>
      <c r="E276" s="14"/>
      <c r="F276" s="14"/>
      <c r="G276" s="14">
        <f t="shared" si="4"/>
        <v>0</v>
      </c>
    </row>
    <row r="277" spans="2:7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</row>
    <row r="278" spans="2:7" x14ac:dyDescent="0.4">
      <c r="B278" s="12"/>
      <c r="C278" s="12"/>
      <c r="D278" s="13" t="s">
        <v>220</v>
      </c>
      <c r="E278" s="14">
        <f>+E279+E280</f>
        <v>0</v>
      </c>
      <c r="F278" s="14">
        <f>+F279+F280</f>
        <v>0</v>
      </c>
      <c r="G278" s="14">
        <f t="shared" si="4"/>
        <v>0</v>
      </c>
    </row>
    <row r="279" spans="2:7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</row>
    <row r="280" spans="2:7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</row>
    <row r="281" spans="2:7" x14ac:dyDescent="0.4">
      <c r="B281" s="12"/>
      <c r="C281" s="12"/>
      <c r="D281" s="13" t="s">
        <v>223</v>
      </c>
      <c r="E281" s="14"/>
      <c r="F281" s="14"/>
      <c r="G281" s="14">
        <f t="shared" si="4"/>
        <v>0</v>
      </c>
    </row>
    <row r="282" spans="2:7" x14ac:dyDescent="0.4">
      <c r="B282" s="12"/>
      <c r="C282" s="12"/>
      <c r="D282" s="13" t="s">
        <v>224</v>
      </c>
      <c r="E282" s="14"/>
      <c r="F282" s="14"/>
      <c r="G282" s="14">
        <f t="shared" si="4"/>
        <v>0</v>
      </c>
    </row>
    <row r="283" spans="2:7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</row>
    <row r="284" spans="2:7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</row>
    <row r="285" spans="2:7" x14ac:dyDescent="0.4">
      <c r="B285" s="12"/>
      <c r="C285" s="12"/>
      <c r="D285" s="13" t="s">
        <v>227</v>
      </c>
      <c r="E285" s="14">
        <v>1228500</v>
      </c>
      <c r="F285" s="14">
        <v>1222600</v>
      </c>
      <c r="G285" s="14">
        <f t="shared" si="4"/>
        <v>5900</v>
      </c>
    </row>
    <row r="286" spans="2:7" x14ac:dyDescent="0.4">
      <c r="B286" s="12"/>
      <c r="C286" s="12"/>
      <c r="D286" s="13" t="s">
        <v>228</v>
      </c>
      <c r="E286" s="14">
        <f>+E287</f>
        <v>0</v>
      </c>
      <c r="F286" s="14">
        <f>+F287</f>
        <v>0</v>
      </c>
      <c r="G286" s="14">
        <f t="shared" si="4"/>
        <v>0</v>
      </c>
    </row>
    <row r="287" spans="2:7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</row>
    <row r="288" spans="2:7" x14ac:dyDescent="0.4">
      <c r="B288" s="12"/>
      <c r="C288" s="15"/>
      <c r="D288" s="16" t="s">
        <v>230</v>
      </c>
      <c r="E288" s="17">
        <f>+E270+E273+E276+E277+E278+E281+E282+E283+E284+E285+E286</f>
        <v>13960500</v>
      </c>
      <c r="F288" s="17">
        <f>+F270+F273+F276+F277+F278+F281+F282+F283+F284+F285+F286</f>
        <v>13954600</v>
      </c>
      <c r="G288" s="17">
        <f t="shared" si="4"/>
        <v>5900</v>
      </c>
    </row>
    <row r="289" spans="2:7" x14ac:dyDescent="0.4">
      <c r="B289" s="12"/>
      <c r="C289" s="9" t="s">
        <v>113</v>
      </c>
      <c r="D289" s="13" t="s">
        <v>231</v>
      </c>
      <c r="E289" s="14"/>
      <c r="F289" s="14"/>
      <c r="G289" s="14">
        <f t="shared" si="4"/>
        <v>0</v>
      </c>
    </row>
    <row r="290" spans="2:7" x14ac:dyDescent="0.4">
      <c r="B290" s="12"/>
      <c r="C290" s="12"/>
      <c r="D290" s="13" t="s">
        <v>232</v>
      </c>
      <c r="E290" s="14"/>
      <c r="F290" s="14"/>
      <c r="G290" s="14">
        <f t="shared" si="4"/>
        <v>0</v>
      </c>
    </row>
    <row r="291" spans="2:7" x14ac:dyDescent="0.4">
      <c r="B291" s="12"/>
      <c r="C291" s="12"/>
      <c r="D291" s="13" t="s">
        <v>233</v>
      </c>
      <c r="E291" s="14">
        <f>+E292+E293+E294+E295</f>
        <v>12</v>
      </c>
      <c r="F291" s="14">
        <f>+F292+F293+F294+F295</f>
        <v>1</v>
      </c>
      <c r="G291" s="14">
        <f t="shared" si="4"/>
        <v>11</v>
      </c>
    </row>
    <row r="292" spans="2:7" x14ac:dyDescent="0.4">
      <c r="B292" s="12"/>
      <c r="C292" s="12"/>
      <c r="D292" s="13" t="s">
        <v>234</v>
      </c>
      <c r="E292" s="14"/>
      <c r="F292" s="14"/>
      <c r="G292" s="14">
        <f t="shared" si="4"/>
        <v>0</v>
      </c>
    </row>
    <row r="293" spans="2:7" x14ac:dyDescent="0.4">
      <c r="B293" s="12"/>
      <c r="C293" s="12"/>
      <c r="D293" s="13" t="s">
        <v>235</v>
      </c>
      <c r="E293" s="14"/>
      <c r="F293" s="14"/>
      <c r="G293" s="14">
        <f t="shared" si="4"/>
        <v>0</v>
      </c>
    </row>
    <row r="294" spans="2:7" x14ac:dyDescent="0.4">
      <c r="B294" s="12"/>
      <c r="C294" s="12"/>
      <c r="D294" s="13" t="s">
        <v>236</v>
      </c>
      <c r="E294" s="14">
        <v>12</v>
      </c>
      <c r="F294" s="14">
        <v>1</v>
      </c>
      <c r="G294" s="14">
        <f t="shared" si="4"/>
        <v>11</v>
      </c>
    </row>
    <row r="295" spans="2:7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</row>
    <row r="296" spans="2:7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</row>
    <row r="297" spans="2:7" x14ac:dyDescent="0.4">
      <c r="B297" s="12"/>
      <c r="C297" s="12"/>
      <c r="D297" s="13" t="s">
        <v>239</v>
      </c>
      <c r="E297" s="14">
        <v>10036000</v>
      </c>
      <c r="F297" s="14">
        <v>6200000</v>
      </c>
      <c r="G297" s="14">
        <f t="shared" si="4"/>
        <v>3836000</v>
      </c>
    </row>
    <row r="298" spans="2:7" x14ac:dyDescent="0.4">
      <c r="B298" s="12"/>
      <c r="C298" s="12"/>
      <c r="D298" s="13" t="s">
        <v>240</v>
      </c>
      <c r="E298" s="14"/>
      <c r="F298" s="14"/>
      <c r="G298" s="14">
        <f t="shared" si="4"/>
        <v>0</v>
      </c>
    </row>
    <row r="299" spans="2:7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</row>
    <row r="300" spans="2:7" x14ac:dyDescent="0.4">
      <c r="B300" s="12"/>
      <c r="C300" s="12"/>
      <c r="D300" s="13" t="s">
        <v>242</v>
      </c>
      <c r="E300" s="14">
        <v>1000000</v>
      </c>
      <c r="F300" s="14"/>
      <c r="G300" s="14">
        <f t="shared" si="4"/>
        <v>1000000</v>
      </c>
    </row>
    <row r="301" spans="2:7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</row>
    <row r="302" spans="2:7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</row>
    <row r="303" spans="2:7" x14ac:dyDescent="0.4">
      <c r="B303" s="12"/>
      <c r="C303" s="12"/>
      <c r="D303" s="13" t="s">
        <v>245</v>
      </c>
      <c r="E303" s="14">
        <v>1228500</v>
      </c>
      <c r="F303" s="14">
        <v>1222600</v>
      </c>
      <c r="G303" s="14">
        <f t="shared" si="4"/>
        <v>5900</v>
      </c>
    </row>
    <row r="304" spans="2:7" x14ac:dyDescent="0.4">
      <c r="B304" s="12"/>
      <c r="C304" s="12"/>
      <c r="D304" s="13" t="s">
        <v>246</v>
      </c>
      <c r="E304" s="14"/>
      <c r="F304" s="14"/>
      <c r="G304" s="14">
        <f t="shared" si="4"/>
        <v>0</v>
      </c>
    </row>
    <row r="305" spans="2:7" x14ac:dyDescent="0.4">
      <c r="B305" s="12"/>
      <c r="C305" s="15"/>
      <c r="D305" s="16" t="s">
        <v>247</v>
      </c>
      <c r="E305" s="17">
        <f>+E289+E290+E291+E296+E297+E298+E299+E300+E301+E302+E303+E304</f>
        <v>12264512</v>
      </c>
      <c r="F305" s="17">
        <f>+F289+F290+F291+F296+F297+F298+F299+F300+F301+F302+F303+F304</f>
        <v>7422601</v>
      </c>
      <c r="G305" s="17">
        <f t="shared" si="4"/>
        <v>4841911</v>
      </c>
    </row>
    <row r="306" spans="2:7" x14ac:dyDescent="0.4">
      <c r="B306" s="15"/>
      <c r="C306" s="24" t="s">
        <v>248</v>
      </c>
      <c r="D306" s="25"/>
      <c r="E306" s="26">
        <f xml:space="preserve"> +E288 - E305</f>
        <v>1695988</v>
      </c>
      <c r="F306" s="26">
        <f xml:space="preserve"> +F288 - F305</f>
        <v>6531999</v>
      </c>
      <c r="G306" s="26">
        <f t="shared" si="4"/>
        <v>-4836011</v>
      </c>
    </row>
    <row r="307" spans="2:7" x14ac:dyDescent="0.4">
      <c r="B307" s="18" t="s">
        <v>249</v>
      </c>
      <c r="C307" s="27"/>
      <c r="D307" s="28"/>
      <c r="E307" s="29">
        <f xml:space="preserve"> +E269 +E306</f>
        <v>9293448</v>
      </c>
      <c r="F307" s="29">
        <f xml:space="preserve"> +F269 +F306</f>
        <v>-724298</v>
      </c>
      <c r="G307" s="29">
        <f t="shared" si="4"/>
        <v>10017746</v>
      </c>
    </row>
    <row r="308" spans="2:7" x14ac:dyDescent="0.4">
      <c r="B308" s="30" t="s">
        <v>250</v>
      </c>
      <c r="C308" s="27" t="s">
        <v>251</v>
      </c>
      <c r="D308" s="28"/>
      <c r="E308" s="29">
        <v>231424108</v>
      </c>
      <c r="F308" s="29">
        <v>232149406</v>
      </c>
      <c r="G308" s="29">
        <f t="shared" si="4"/>
        <v>-725298</v>
      </c>
    </row>
    <row r="309" spans="2:7" x14ac:dyDescent="0.4">
      <c r="B309" s="31"/>
      <c r="C309" s="27" t="s">
        <v>252</v>
      </c>
      <c r="D309" s="28"/>
      <c r="E309" s="29">
        <f xml:space="preserve"> +E307 +E308</f>
        <v>240717556</v>
      </c>
      <c r="F309" s="29">
        <f xml:space="preserve"> +F307 +F308</f>
        <v>231425108</v>
      </c>
      <c r="G309" s="29">
        <f t="shared" si="4"/>
        <v>9292448</v>
      </c>
    </row>
    <row r="310" spans="2:7" x14ac:dyDescent="0.4">
      <c r="B310" s="31"/>
      <c r="C310" s="27" t="s">
        <v>253</v>
      </c>
      <c r="D310" s="28"/>
      <c r="E310" s="29"/>
      <c r="F310" s="29"/>
      <c r="G310" s="29">
        <f t="shared" si="4"/>
        <v>0</v>
      </c>
    </row>
    <row r="311" spans="2:7" x14ac:dyDescent="0.4">
      <c r="B311" s="31"/>
      <c r="C311" s="27" t="s">
        <v>254</v>
      </c>
      <c r="D311" s="28"/>
      <c r="E311" s="29"/>
      <c r="F311" s="29"/>
      <c r="G311" s="29">
        <f t="shared" si="4"/>
        <v>0</v>
      </c>
    </row>
    <row r="312" spans="2:7" x14ac:dyDescent="0.4">
      <c r="B312" s="31"/>
      <c r="C312" s="27" t="s">
        <v>255</v>
      </c>
      <c r="D312" s="28"/>
      <c r="E312" s="29">
        <v>1002</v>
      </c>
      <c r="F312" s="29">
        <v>1000</v>
      </c>
      <c r="G312" s="29">
        <f t="shared" si="4"/>
        <v>2</v>
      </c>
    </row>
    <row r="313" spans="2:7" x14ac:dyDescent="0.4">
      <c r="B313" s="32"/>
      <c r="C313" s="27" t="s">
        <v>256</v>
      </c>
      <c r="D313" s="28"/>
      <c r="E313" s="29">
        <f xml:space="preserve"> +E309 +E310 +E311 - E312</f>
        <v>240716554</v>
      </c>
      <c r="F313" s="29">
        <f xml:space="preserve"> +F309 +F310 +F311 - F312</f>
        <v>231424108</v>
      </c>
      <c r="G313" s="29">
        <f t="shared" si="4"/>
        <v>9292446</v>
      </c>
    </row>
  </sheetData>
  <mergeCells count="13">
    <mergeCell ref="B308:B313"/>
    <mergeCell ref="B242:B268"/>
    <mergeCell ref="C242:C255"/>
    <mergeCell ref="C256:C267"/>
    <mergeCell ref="B270:B306"/>
    <mergeCell ref="C270:C288"/>
    <mergeCell ref="C289:C305"/>
    <mergeCell ref="B2:G2"/>
    <mergeCell ref="B3:G3"/>
    <mergeCell ref="B5:D5"/>
    <mergeCell ref="B6:B241"/>
    <mergeCell ref="C6:C168"/>
    <mergeCell ref="C169:C24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420C-219C-4F17-BB52-552AFD2546E4}">
  <sheetPr>
    <pageSetUpPr fitToPage="1"/>
  </sheetPr>
  <dimension ref="B1:G31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258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+E7+E11+E18+E25+E28+E32+E44+E52</f>
        <v>91746348</v>
      </c>
      <c r="F6" s="11">
        <f>+F7+F11+F18+F25+F28+F32+F44+F52</f>
        <v>92065585</v>
      </c>
      <c r="G6" s="11">
        <f>E6-F6</f>
        <v>-319237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+E12+E13+E14+E15+E16+E17</f>
        <v>0</v>
      </c>
      <c r="F11" s="14">
        <f>+F12+F13+F14+F15+F16+F17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/>
      <c r="F14" s="14"/>
      <c r="G14" s="14">
        <f t="shared" si="0"/>
        <v>0</v>
      </c>
    </row>
    <row r="15" spans="2:7" x14ac:dyDescent="0.4">
      <c r="B15" s="12"/>
      <c r="C15" s="12"/>
      <c r="D15" s="13" t="s">
        <v>18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19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20</v>
      </c>
      <c r="E17" s="14"/>
      <c r="F17" s="14"/>
      <c r="G17" s="14">
        <f t="shared" si="0"/>
        <v>0</v>
      </c>
    </row>
    <row r="18" spans="2:7" x14ac:dyDescent="0.4">
      <c r="B18" s="12"/>
      <c r="C18" s="12"/>
      <c r="D18" s="13" t="s">
        <v>21</v>
      </c>
      <c r="E18" s="14">
        <f>+E19+E20+E21+E22+E23+E24</f>
        <v>60381525</v>
      </c>
      <c r="F18" s="14">
        <f>+F19+F20+F21+F22+F23+F24</f>
        <v>61002459</v>
      </c>
      <c r="G18" s="14">
        <f t="shared" si="0"/>
        <v>-620934</v>
      </c>
    </row>
    <row r="19" spans="2:7" x14ac:dyDescent="0.4">
      <c r="B19" s="12"/>
      <c r="C19" s="12"/>
      <c r="D19" s="13" t="s">
        <v>12</v>
      </c>
      <c r="E19" s="14">
        <v>52710242</v>
      </c>
      <c r="F19" s="14">
        <v>53392765</v>
      </c>
      <c r="G19" s="14">
        <f t="shared" si="0"/>
        <v>-682523</v>
      </c>
    </row>
    <row r="20" spans="2:7" x14ac:dyDescent="0.4">
      <c r="B20" s="12"/>
      <c r="C20" s="12"/>
      <c r="D20" s="13" t="s">
        <v>16</v>
      </c>
      <c r="E20" s="14"/>
      <c r="F20" s="14"/>
      <c r="G20" s="14">
        <f t="shared" si="0"/>
        <v>0</v>
      </c>
    </row>
    <row r="21" spans="2:7" x14ac:dyDescent="0.4">
      <c r="B21" s="12"/>
      <c r="C21" s="12"/>
      <c r="D21" s="13" t="s">
        <v>17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18</v>
      </c>
      <c r="E22" s="14">
        <v>7671283</v>
      </c>
      <c r="F22" s="14">
        <v>7609694</v>
      </c>
      <c r="G22" s="14">
        <f t="shared" si="0"/>
        <v>61589</v>
      </c>
    </row>
    <row r="23" spans="2:7" x14ac:dyDescent="0.4">
      <c r="B23" s="12"/>
      <c r="C23" s="12"/>
      <c r="D23" s="13" t="s">
        <v>19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20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22</v>
      </c>
      <c r="E25" s="14">
        <f>+E26+E27</f>
        <v>0</v>
      </c>
      <c r="F25" s="14">
        <f>+F26+F27</f>
        <v>0</v>
      </c>
      <c r="G25" s="14">
        <f t="shared" si="0"/>
        <v>0</v>
      </c>
    </row>
    <row r="26" spans="2:7" x14ac:dyDescent="0.4">
      <c r="B26" s="12"/>
      <c r="C26" s="12"/>
      <c r="D26" s="13" t="s">
        <v>23</v>
      </c>
      <c r="E26" s="14"/>
      <c r="F26" s="14"/>
      <c r="G26" s="14">
        <f t="shared" si="0"/>
        <v>0</v>
      </c>
    </row>
    <row r="27" spans="2:7" x14ac:dyDescent="0.4">
      <c r="B27" s="12"/>
      <c r="C27" s="12"/>
      <c r="D27" s="13" t="s">
        <v>24</v>
      </c>
      <c r="E27" s="14"/>
      <c r="F27" s="14"/>
      <c r="G27" s="14">
        <f t="shared" si="0"/>
        <v>0</v>
      </c>
    </row>
    <row r="28" spans="2:7" x14ac:dyDescent="0.4">
      <c r="B28" s="12"/>
      <c r="C28" s="12"/>
      <c r="D28" s="13" t="s">
        <v>25</v>
      </c>
      <c r="E28" s="14">
        <f>+E29+E30+E31</f>
        <v>0</v>
      </c>
      <c r="F28" s="14">
        <f>+F29+F30+F31</f>
        <v>0</v>
      </c>
      <c r="G28" s="14">
        <f t="shared" si="0"/>
        <v>0</v>
      </c>
    </row>
    <row r="29" spans="2:7" x14ac:dyDescent="0.4">
      <c r="B29" s="12"/>
      <c r="C29" s="12"/>
      <c r="D29" s="13" t="s">
        <v>26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27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28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29</v>
      </c>
      <c r="E32" s="14">
        <f>+E33+E34+E35+E36+E37+E38+E39+E40+E41+E42+E43</f>
        <v>30786823</v>
      </c>
      <c r="F32" s="14">
        <f>+F33+F34+F35+F36+F37+F38+F39+F40+F41+F42+F43</f>
        <v>31063126</v>
      </c>
      <c r="G32" s="14">
        <f t="shared" si="0"/>
        <v>-276303</v>
      </c>
    </row>
    <row r="33" spans="2:7" x14ac:dyDescent="0.4">
      <c r="B33" s="12"/>
      <c r="C33" s="12"/>
      <c r="D33" s="13" t="s">
        <v>30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31</v>
      </c>
      <c r="E34" s="14"/>
      <c r="F34" s="14"/>
      <c r="G34" s="14">
        <f t="shared" si="0"/>
        <v>0</v>
      </c>
    </row>
    <row r="35" spans="2:7" x14ac:dyDescent="0.4">
      <c r="B35" s="12"/>
      <c r="C35" s="12"/>
      <c r="D35" s="13" t="s">
        <v>32</v>
      </c>
      <c r="E35" s="14"/>
      <c r="F35" s="14"/>
      <c r="G35" s="14">
        <f t="shared" si="0"/>
        <v>0</v>
      </c>
    </row>
    <row r="36" spans="2:7" x14ac:dyDescent="0.4">
      <c r="B36" s="12"/>
      <c r="C36" s="12"/>
      <c r="D36" s="13" t="s">
        <v>33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34</v>
      </c>
      <c r="E37" s="14">
        <v>7655700</v>
      </c>
      <c r="F37" s="14">
        <v>7761000</v>
      </c>
      <c r="G37" s="14">
        <f t="shared" si="0"/>
        <v>-105300</v>
      </c>
    </row>
    <row r="38" spans="2:7" x14ac:dyDescent="0.4">
      <c r="B38" s="12"/>
      <c r="C38" s="12"/>
      <c r="D38" s="13" t="s">
        <v>35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36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37</v>
      </c>
      <c r="E40" s="14">
        <v>14011665</v>
      </c>
      <c r="F40" s="14">
        <v>14233974</v>
      </c>
      <c r="G40" s="14">
        <f t="shared" si="0"/>
        <v>-222309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2"/>
      <c r="D42" s="13" t="s">
        <v>39</v>
      </c>
      <c r="E42" s="14"/>
      <c r="F42" s="14"/>
      <c r="G42" s="14">
        <f t="shared" si="0"/>
        <v>0</v>
      </c>
    </row>
    <row r="43" spans="2:7" x14ac:dyDescent="0.4">
      <c r="B43" s="12"/>
      <c r="C43" s="12"/>
      <c r="D43" s="13" t="s">
        <v>40</v>
      </c>
      <c r="E43" s="14">
        <v>9119458</v>
      </c>
      <c r="F43" s="14">
        <v>9068152</v>
      </c>
      <c r="G43" s="14">
        <f t="shared" si="0"/>
        <v>51306</v>
      </c>
    </row>
    <row r="44" spans="2:7" x14ac:dyDescent="0.4">
      <c r="B44" s="12"/>
      <c r="C44" s="12"/>
      <c r="D44" s="13" t="s">
        <v>41</v>
      </c>
      <c r="E44" s="14">
        <f>+E45+E46+E47+E48+E49+E50+E51</f>
        <v>578000</v>
      </c>
      <c r="F44" s="14">
        <f>+F45+F46+F47+F48+F49+F50+F51</f>
        <v>0</v>
      </c>
      <c r="G44" s="14">
        <f t="shared" si="0"/>
        <v>578000</v>
      </c>
    </row>
    <row r="45" spans="2:7" x14ac:dyDescent="0.4">
      <c r="B45" s="12"/>
      <c r="C45" s="12"/>
      <c r="D45" s="13" t="s">
        <v>42</v>
      </c>
      <c r="E45" s="14">
        <v>578000</v>
      </c>
      <c r="F45" s="14"/>
      <c r="G45" s="14">
        <f t="shared" si="0"/>
        <v>578000</v>
      </c>
    </row>
    <row r="46" spans="2:7" x14ac:dyDescent="0.4">
      <c r="B46" s="12"/>
      <c r="C46" s="12"/>
      <c r="D46" s="13" t="s">
        <v>43</v>
      </c>
      <c r="E46" s="14"/>
      <c r="F46" s="14"/>
      <c r="G46" s="14">
        <f t="shared" si="0"/>
        <v>0</v>
      </c>
    </row>
    <row r="47" spans="2:7" x14ac:dyDescent="0.4">
      <c r="B47" s="12"/>
      <c r="C47" s="12"/>
      <c r="D47" s="13" t="s">
        <v>44</v>
      </c>
      <c r="E47" s="14"/>
      <c r="F47" s="14"/>
      <c r="G47" s="14">
        <f t="shared" si="0"/>
        <v>0</v>
      </c>
    </row>
    <row r="48" spans="2:7" x14ac:dyDescent="0.4">
      <c r="B48" s="12"/>
      <c r="C48" s="12"/>
      <c r="D48" s="13" t="s">
        <v>45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46</v>
      </c>
      <c r="E49" s="14"/>
      <c r="F49" s="14"/>
      <c r="G49" s="14">
        <f t="shared" si="0"/>
        <v>0</v>
      </c>
    </row>
    <row r="50" spans="2:7" x14ac:dyDescent="0.4">
      <c r="B50" s="12"/>
      <c r="C50" s="12"/>
      <c r="D50" s="13" t="s">
        <v>47</v>
      </c>
      <c r="E50" s="14"/>
      <c r="F50" s="14"/>
      <c r="G50" s="14">
        <f t="shared" si="0"/>
        <v>0</v>
      </c>
    </row>
    <row r="51" spans="2:7" x14ac:dyDescent="0.4">
      <c r="B51" s="12"/>
      <c r="C51" s="12"/>
      <c r="D51" s="13" t="s">
        <v>48</v>
      </c>
      <c r="E51" s="14"/>
      <c r="F51" s="14"/>
      <c r="G51" s="14">
        <f t="shared" si="0"/>
        <v>0</v>
      </c>
    </row>
    <row r="52" spans="2:7" x14ac:dyDescent="0.4">
      <c r="B52" s="12"/>
      <c r="C52" s="12"/>
      <c r="D52" s="13" t="s">
        <v>49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50</v>
      </c>
      <c r="E53" s="14">
        <f>+E54+E59+E65</f>
        <v>0</v>
      </c>
      <c r="F53" s="14">
        <f>+F54+F59+F65</f>
        <v>0</v>
      </c>
      <c r="G53" s="14">
        <f t="shared" si="0"/>
        <v>0</v>
      </c>
    </row>
    <row r="54" spans="2:7" x14ac:dyDescent="0.4">
      <c r="B54" s="12"/>
      <c r="C54" s="12"/>
      <c r="D54" s="13" t="s">
        <v>51</v>
      </c>
      <c r="E54" s="14">
        <f>+E55+E56+E57+E58</f>
        <v>0</v>
      </c>
      <c r="F54" s="14">
        <f>+F55+F56+F57+F58</f>
        <v>0</v>
      </c>
      <c r="G54" s="14">
        <f t="shared" si="0"/>
        <v>0</v>
      </c>
    </row>
    <row r="55" spans="2:7" x14ac:dyDescent="0.4">
      <c r="B55" s="12"/>
      <c r="C55" s="12"/>
      <c r="D55" s="13" t="s">
        <v>52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26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40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48</v>
      </c>
      <c r="E58" s="14"/>
      <c r="F58" s="14"/>
      <c r="G58" s="14">
        <f t="shared" si="0"/>
        <v>0</v>
      </c>
    </row>
    <row r="59" spans="2:7" x14ac:dyDescent="0.4">
      <c r="B59" s="12"/>
      <c r="C59" s="12"/>
      <c r="D59" s="13" t="s">
        <v>53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</row>
    <row r="60" spans="2:7" x14ac:dyDescent="0.4">
      <c r="B60" s="12"/>
      <c r="C60" s="12"/>
      <c r="D60" s="13" t="s">
        <v>54</v>
      </c>
      <c r="E60" s="14"/>
      <c r="F60" s="14"/>
      <c r="G60" s="14">
        <f t="shared" si="0"/>
        <v>0</v>
      </c>
    </row>
    <row r="61" spans="2:7" x14ac:dyDescent="0.4">
      <c r="B61" s="12"/>
      <c r="C61" s="12"/>
      <c r="D61" s="13" t="s">
        <v>40</v>
      </c>
      <c r="E61" s="14"/>
      <c r="F61" s="14"/>
      <c r="G61" s="14">
        <f t="shared" si="0"/>
        <v>0</v>
      </c>
    </row>
    <row r="62" spans="2:7" x14ac:dyDescent="0.4">
      <c r="B62" s="12"/>
      <c r="C62" s="12"/>
      <c r="D62" s="13" t="s">
        <v>42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43</v>
      </c>
      <c r="E63" s="14"/>
      <c r="F63" s="14"/>
      <c r="G63" s="14">
        <f t="shared" si="0"/>
        <v>0</v>
      </c>
    </row>
    <row r="64" spans="2:7" x14ac:dyDescent="0.4">
      <c r="B64" s="12"/>
      <c r="C64" s="12"/>
      <c r="D64" s="13" t="s">
        <v>48</v>
      </c>
      <c r="E64" s="14"/>
      <c r="F64" s="14"/>
      <c r="G64" s="14">
        <f t="shared" si="0"/>
        <v>0</v>
      </c>
    </row>
    <row r="65" spans="2:7" x14ac:dyDescent="0.4">
      <c r="B65" s="12"/>
      <c r="C65" s="12"/>
      <c r="D65" s="13" t="s">
        <v>41</v>
      </c>
      <c r="E65" s="14">
        <f>+E66+E67+E68</f>
        <v>0</v>
      </c>
      <c r="F65" s="14">
        <f>+F66+F67+F68</f>
        <v>0</v>
      </c>
      <c r="G65" s="14">
        <f t="shared" si="0"/>
        <v>0</v>
      </c>
    </row>
    <row r="66" spans="2:7" x14ac:dyDescent="0.4">
      <c r="B66" s="12"/>
      <c r="C66" s="12"/>
      <c r="D66" s="13" t="s">
        <v>54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40</v>
      </c>
      <c r="E67" s="14"/>
      <c r="F67" s="14"/>
      <c r="G67" s="14">
        <f t="shared" si="0"/>
        <v>0</v>
      </c>
    </row>
    <row r="68" spans="2:7" x14ac:dyDescent="0.4">
      <c r="B68" s="12"/>
      <c r="C68" s="12"/>
      <c r="D68" s="13" t="s">
        <v>48</v>
      </c>
      <c r="E68" s="14"/>
      <c r="F68" s="14"/>
      <c r="G68" s="14">
        <f t="shared" si="0"/>
        <v>0</v>
      </c>
    </row>
    <row r="69" spans="2:7" x14ac:dyDescent="0.4">
      <c r="B69" s="12"/>
      <c r="C69" s="12"/>
      <c r="D69" s="13" t="s">
        <v>55</v>
      </c>
      <c r="E69" s="14">
        <f>+E70+E73+E74</f>
        <v>0</v>
      </c>
      <c r="F69" s="14">
        <f>+F70+F73+F74</f>
        <v>0</v>
      </c>
      <c r="G69" s="14">
        <f t="shared" si="0"/>
        <v>0</v>
      </c>
    </row>
    <row r="70" spans="2:7" x14ac:dyDescent="0.4">
      <c r="B70" s="12"/>
      <c r="C70" s="12"/>
      <c r="D70" s="13" t="s">
        <v>56</v>
      </c>
      <c r="E70" s="14">
        <f>+E71+E72</f>
        <v>0</v>
      </c>
      <c r="F70" s="14">
        <f>+F71+F72</f>
        <v>0</v>
      </c>
      <c r="G70" s="14">
        <f t="shared" si="0"/>
        <v>0</v>
      </c>
    </row>
    <row r="71" spans="2:7" x14ac:dyDescent="0.4">
      <c r="B71" s="12"/>
      <c r="C71" s="12"/>
      <c r="D71" s="13" t="s">
        <v>52</v>
      </c>
      <c r="E71" s="14"/>
      <c r="F71" s="14"/>
      <c r="G71" s="14">
        <f t="shared" ref="G71:G134" si="1">E71-F71</f>
        <v>0</v>
      </c>
    </row>
    <row r="72" spans="2:7" x14ac:dyDescent="0.4">
      <c r="B72" s="12"/>
      <c r="C72" s="12"/>
      <c r="D72" s="13" t="s">
        <v>26</v>
      </c>
      <c r="E72" s="14"/>
      <c r="F72" s="14"/>
      <c r="G72" s="14">
        <f t="shared" si="1"/>
        <v>0</v>
      </c>
    </row>
    <row r="73" spans="2:7" x14ac:dyDescent="0.4">
      <c r="B73" s="12"/>
      <c r="C73" s="12"/>
      <c r="D73" s="13" t="s">
        <v>57</v>
      </c>
      <c r="E73" s="14"/>
      <c r="F73" s="14"/>
      <c r="G73" s="14">
        <f t="shared" si="1"/>
        <v>0</v>
      </c>
    </row>
    <row r="74" spans="2:7" x14ac:dyDescent="0.4">
      <c r="B74" s="12"/>
      <c r="C74" s="12"/>
      <c r="D74" s="13" t="s">
        <v>41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</row>
    <row r="75" spans="2:7" x14ac:dyDescent="0.4">
      <c r="B75" s="12"/>
      <c r="C75" s="12"/>
      <c r="D75" s="13" t="s">
        <v>42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43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46</v>
      </c>
      <c r="E77" s="14"/>
      <c r="F77" s="14"/>
      <c r="G77" s="14">
        <f t="shared" si="1"/>
        <v>0</v>
      </c>
    </row>
    <row r="78" spans="2:7" x14ac:dyDescent="0.4">
      <c r="B78" s="12"/>
      <c r="C78" s="12"/>
      <c r="D78" s="13" t="s">
        <v>47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48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58</v>
      </c>
      <c r="E80" s="14">
        <f>+E81+E84+E87+E90+E93+E94+E98+E99</f>
        <v>0</v>
      </c>
      <c r="F80" s="14">
        <f>+F81+F84+F87+F90+F93+F94+F98+F99</f>
        <v>0</v>
      </c>
      <c r="G80" s="14">
        <f t="shared" si="1"/>
        <v>0</v>
      </c>
    </row>
    <row r="81" spans="2:7" x14ac:dyDescent="0.4">
      <c r="B81" s="12"/>
      <c r="C81" s="12"/>
      <c r="D81" s="13" t="s">
        <v>59</v>
      </c>
      <c r="E81" s="14">
        <f>+E82+E83</f>
        <v>0</v>
      </c>
      <c r="F81" s="14">
        <f>+F82+F83</f>
        <v>0</v>
      </c>
      <c r="G81" s="14">
        <f t="shared" si="1"/>
        <v>0</v>
      </c>
    </row>
    <row r="82" spans="2:7" x14ac:dyDescent="0.4">
      <c r="B82" s="12"/>
      <c r="C82" s="12"/>
      <c r="D82" s="13" t="s">
        <v>60</v>
      </c>
      <c r="E82" s="14"/>
      <c r="F82" s="14"/>
      <c r="G82" s="14">
        <f t="shared" si="1"/>
        <v>0</v>
      </c>
    </row>
    <row r="83" spans="2:7" x14ac:dyDescent="0.4">
      <c r="B83" s="12"/>
      <c r="C83" s="12"/>
      <c r="D83" s="13" t="s">
        <v>61</v>
      </c>
      <c r="E83" s="14"/>
      <c r="F83" s="14"/>
      <c r="G83" s="14">
        <f t="shared" si="1"/>
        <v>0</v>
      </c>
    </row>
    <row r="84" spans="2:7" x14ac:dyDescent="0.4">
      <c r="B84" s="12"/>
      <c r="C84" s="12"/>
      <c r="D84" s="13" t="s">
        <v>62</v>
      </c>
      <c r="E84" s="14">
        <f>+E85+E86</f>
        <v>0</v>
      </c>
      <c r="F84" s="14">
        <f>+F85+F86</f>
        <v>0</v>
      </c>
      <c r="G84" s="14">
        <f t="shared" si="1"/>
        <v>0</v>
      </c>
    </row>
    <row r="85" spans="2:7" x14ac:dyDescent="0.4">
      <c r="B85" s="12"/>
      <c r="C85" s="12"/>
      <c r="D85" s="13" t="s">
        <v>63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61</v>
      </c>
      <c r="E86" s="14"/>
      <c r="F86" s="14"/>
      <c r="G86" s="14">
        <f t="shared" si="1"/>
        <v>0</v>
      </c>
    </row>
    <row r="87" spans="2:7" x14ac:dyDescent="0.4">
      <c r="B87" s="12"/>
      <c r="C87" s="12"/>
      <c r="D87" s="13" t="s">
        <v>64</v>
      </c>
      <c r="E87" s="14">
        <f>+E88+E89</f>
        <v>0</v>
      </c>
      <c r="F87" s="14">
        <f>+F88+F89</f>
        <v>0</v>
      </c>
      <c r="G87" s="14">
        <f t="shared" si="1"/>
        <v>0</v>
      </c>
    </row>
    <row r="88" spans="2:7" x14ac:dyDescent="0.4">
      <c r="B88" s="12"/>
      <c r="C88" s="12"/>
      <c r="D88" s="13" t="s">
        <v>65</v>
      </c>
      <c r="E88" s="14"/>
      <c r="F88" s="14"/>
      <c r="G88" s="14">
        <f t="shared" si="1"/>
        <v>0</v>
      </c>
    </row>
    <row r="89" spans="2:7" x14ac:dyDescent="0.4">
      <c r="B89" s="12"/>
      <c r="C89" s="12"/>
      <c r="D89" s="13" t="s">
        <v>61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66</v>
      </c>
      <c r="E90" s="14">
        <f>+E91+E92</f>
        <v>0</v>
      </c>
      <c r="F90" s="14">
        <f>+F91+F92</f>
        <v>0</v>
      </c>
      <c r="G90" s="14">
        <f t="shared" si="1"/>
        <v>0</v>
      </c>
    </row>
    <row r="91" spans="2:7" x14ac:dyDescent="0.4">
      <c r="B91" s="12"/>
      <c r="C91" s="12"/>
      <c r="D91" s="13" t="s">
        <v>67</v>
      </c>
      <c r="E91" s="14"/>
      <c r="F91" s="14"/>
      <c r="G91" s="14">
        <f t="shared" si="1"/>
        <v>0</v>
      </c>
    </row>
    <row r="92" spans="2:7" x14ac:dyDescent="0.4">
      <c r="B92" s="12"/>
      <c r="C92" s="12"/>
      <c r="D92" s="13" t="s">
        <v>61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68</v>
      </c>
      <c r="E93" s="14"/>
      <c r="F93" s="14"/>
      <c r="G93" s="14">
        <f t="shared" si="1"/>
        <v>0</v>
      </c>
    </row>
    <row r="94" spans="2:7" x14ac:dyDescent="0.4">
      <c r="B94" s="12"/>
      <c r="C94" s="12"/>
      <c r="D94" s="13" t="s">
        <v>29</v>
      </c>
      <c r="E94" s="14">
        <f>+E95+E96+E97</f>
        <v>0</v>
      </c>
      <c r="F94" s="14">
        <f>+F95+F96+F97</f>
        <v>0</v>
      </c>
      <c r="G94" s="14">
        <f t="shared" si="1"/>
        <v>0</v>
      </c>
    </row>
    <row r="95" spans="2:7" x14ac:dyDescent="0.4">
      <c r="B95" s="12"/>
      <c r="C95" s="12"/>
      <c r="D95" s="13" t="s">
        <v>69</v>
      </c>
      <c r="E95" s="14"/>
      <c r="F95" s="14"/>
      <c r="G95" s="14">
        <f t="shared" si="1"/>
        <v>0</v>
      </c>
    </row>
    <row r="96" spans="2:7" x14ac:dyDescent="0.4">
      <c r="B96" s="12"/>
      <c r="C96" s="12"/>
      <c r="D96" s="13" t="s">
        <v>70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40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57</v>
      </c>
      <c r="E98" s="14"/>
      <c r="F98" s="14"/>
      <c r="G98" s="14">
        <f t="shared" si="1"/>
        <v>0</v>
      </c>
    </row>
    <row r="99" spans="2:7" x14ac:dyDescent="0.4">
      <c r="B99" s="12"/>
      <c r="C99" s="12"/>
      <c r="D99" s="13" t="s">
        <v>41</v>
      </c>
      <c r="E99" s="14">
        <f>+E100+E101+E102+E103+E104</f>
        <v>0</v>
      </c>
      <c r="F99" s="14">
        <f>+F100+F101+F102+F103+F104</f>
        <v>0</v>
      </c>
      <c r="G99" s="14">
        <f t="shared" si="1"/>
        <v>0</v>
      </c>
    </row>
    <row r="100" spans="2:7" x14ac:dyDescent="0.4">
      <c r="B100" s="12"/>
      <c r="C100" s="12"/>
      <c r="D100" s="13" t="s">
        <v>42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43</v>
      </c>
      <c r="E101" s="14"/>
      <c r="F101" s="14"/>
      <c r="G101" s="14">
        <f t="shared" si="1"/>
        <v>0</v>
      </c>
    </row>
    <row r="102" spans="2:7" x14ac:dyDescent="0.4">
      <c r="B102" s="12"/>
      <c r="C102" s="12"/>
      <c r="D102" s="13" t="s">
        <v>46</v>
      </c>
      <c r="E102" s="14"/>
      <c r="F102" s="14"/>
      <c r="G102" s="14">
        <f t="shared" si="1"/>
        <v>0</v>
      </c>
    </row>
    <row r="103" spans="2:7" x14ac:dyDescent="0.4">
      <c r="B103" s="12"/>
      <c r="C103" s="12"/>
      <c r="D103" s="13" t="s">
        <v>47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48</v>
      </c>
      <c r="E104" s="14"/>
      <c r="F104" s="14"/>
      <c r="G104" s="14">
        <f t="shared" si="1"/>
        <v>0</v>
      </c>
    </row>
    <row r="105" spans="2:7" x14ac:dyDescent="0.4">
      <c r="B105" s="12"/>
      <c r="C105" s="12"/>
      <c r="D105" s="13" t="s">
        <v>71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72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</row>
    <row r="107" spans="2:7" x14ac:dyDescent="0.4">
      <c r="B107" s="12"/>
      <c r="C107" s="12"/>
      <c r="D107" s="13" t="s">
        <v>73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</row>
    <row r="108" spans="2:7" x14ac:dyDescent="0.4">
      <c r="B108" s="12"/>
      <c r="C108" s="12"/>
      <c r="D108" s="13" t="s">
        <v>74</v>
      </c>
      <c r="E108" s="14"/>
      <c r="F108" s="14"/>
      <c r="G108" s="14">
        <f t="shared" si="1"/>
        <v>0</v>
      </c>
    </row>
    <row r="109" spans="2:7" x14ac:dyDescent="0.4">
      <c r="B109" s="12"/>
      <c r="C109" s="12"/>
      <c r="D109" s="13" t="s">
        <v>75</v>
      </c>
      <c r="E109" s="14"/>
      <c r="F109" s="14"/>
      <c r="G109" s="14">
        <f t="shared" si="1"/>
        <v>0</v>
      </c>
    </row>
    <row r="110" spans="2:7" x14ac:dyDescent="0.4">
      <c r="B110" s="12"/>
      <c r="C110" s="12"/>
      <c r="D110" s="13" t="s">
        <v>76</v>
      </c>
      <c r="E110" s="14"/>
      <c r="F110" s="14"/>
      <c r="G110" s="14">
        <f t="shared" si="1"/>
        <v>0</v>
      </c>
    </row>
    <row r="111" spans="2:7" x14ac:dyDescent="0.4">
      <c r="B111" s="12"/>
      <c r="C111" s="12"/>
      <c r="D111" s="13" t="s">
        <v>77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78</v>
      </c>
      <c r="E112" s="14"/>
      <c r="F112" s="14"/>
      <c r="G112" s="14">
        <f t="shared" si="1"/>
        <v>0</v>
      </c>
    </row>
    <row r="113" spans="2:7" x14ac:dyDescent="0.4">
      <c r="B113" s="12"/>
      <c r="C113" s="12"/>
      <c r="D113" s="13" t="s">
        <v>79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80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81</v>
      </c>
      <c r="E115" s="14"/>
      <c r="F115" s="14"/>
      <c r="G115" s="14">
        <f t="shared" si="1"/>
        <v>0</v>
      </c>
    </row>
    <row r="116" spans="2:7" x14ac:dyDescent="0.4">
      <c r="B116" s="12"/>
      <c r="C116" s="12"/>
      <c r="D116" s="13" t="s">
        <v>82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</row>
    <row r="117" spans="2:7" x14ac:dyDescent="0.4">
      <c r="B117" s="12"/>
      <c r="C117" s="12"/>
      <c r="D117" s="13" t="s">
        <v>83</v>
      </c>
      <c r="E117" s="14"/>
      <c r="F117" s="14"/>
      <c r="G117" s="14">
        <f t="shared" si="1"/>
        <v>0</v>
      </c>
    </row>
    <row r="118" spans="2:7" x14ac:dyDescent="0.4">
      <c r="B118" s="12"/>
      <c r="C118" s="12"/>
      <c r="D118" s="13" t="s">
        <v>84</v>
      </c>
      <c r="E118" s="14"/>
      <c r="F118" s="14"/>
      <c r="G118" s="14">
        <f t="shared" si="1"/>
        <v>0</v>
      </c>
    </row>
    <row r="119" spans="2:7" x14ac:dyDescent="0.4">
      <c r="B119" s="12"/>
      <c r="C119" s="12"/>
      <c r="D119" s="13" t="s">
        <v>85</v>
      </c>
      <c r="E119" s="14"/>
      <c r="F119" s="14"/>
      <c r="G119" s="14">
        <f t="shared" si="1"/>
        <v>0</v>
      </c>
    </row>
    <row r="120" spans="2:7" x14ac:dyDescent="0.4">
      <c r="B120" s="12"/>
      <c r="C120" s="12"/>
      <c r="D120" s="13" t="s">
        <v>86</v>
      </c>
      <c r="E120" s="14"/>
      <c r="F120" s="14"/>
      <c r="G120" s="14">
        <f t="shared" si="1"/>
        <v>0</v>
      </c>
    </row>
    <row r="121" spans="2:7" x14ac:dyDescent="0.4">
      <c r="B121" s="12"/>
      <c r="C121" s="12"/>
      <c r="D121" s="13" t="s">
        <v>87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88</v>
      </c>
      <c r="E122" s="14">
        <f>+E123+E124+E125</f>
        <v>0</v>
      </c>
      <c r="F122" s="14">
        <f>+F123+F124+F125</f>
        <v>0</v>
      </c>
      <c r="G122" s="14">
        <f t="shared" si="1"/>
        <v>0</v>
      </c>
    </row>
    <row r="123" spans="2:7" x14ac:dyDescent="0.4">
      <c r="B123" s="12"/>
      <c r="C123" s="12"/>
      <c r="D123" s="13" t="s">
        <v>89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90</v>
      </c>
      <c r="E124" s="14"/>
      <c r="F124" s="14"/>
      <c r="G124" s="14">
        <f t="shared" si="1"/>
        <v>0</v>
      </c>
    </row>
    <row r="125" spans="2:7" x14ac:dyDescent="0.4">
      <c r="B125" s="12"/>
      <c r="C125" s="12"/>
      <c r="D125" s="13" t="s">
        <v>91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92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41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</row>
    <row r="128" spans="2:7" x14ac:dyDescent="0.4">
      <c r="B128" s="12"/>
      <c r="C128" s="12"/>
      <c r="D128" s="13" t="s">
        <v>42</v>
      </c>
      <c r="E128" s="14"/>
      <c r="F128" s="14"/>
      <c r="G128" s="14">
        <f t="shared" si="1"/>
        <v>0</v>
      </c>
    </row>
    <row r="129" spans="2:7" x14ac:dyDescent="0.4">
      <c r="B129" s="12"/>
      <c r="C129" s="12"/>
      <c r="D129" s="13" t="s">
        <v>43</v>
      </c>
      <c r="E129" s="14"/>
      <c r="F129" s="14"/>
      <c r="G129" s="14">
        <f t="shared" si="1"/>
        <v>0</v>
      </c>
    </row>
    <row r="130" spans="2:7" x14ac:dyDescent="0.4">
      <c r="B130" s="12"/>
      <c r="C130" s="12"/>
      <c r="D130" s="13" t="s">
        <v>46</v>
      </c>
      <c r="E130" s="14"/>
      <c r="F130" s="14"/>
      <c r="G130" s="14">
        <f t="shared" si="1"/>
        <v>0</v>
      </c>
    </row>
    <row r="131" spans="2:7" x14ac:dyDescent="0.4">
      <c r="B131" s="12"/>
      <c r="C131" s="12"/>
      <c r="D131" s="13" t="s">
        <v>47</v>
      </c>
      <c r="E131" s="14"/>
      <c r="F131" s="14"/>
      <c r="G131" s="14">
        <f t="shared" si="1"/>
        <v>0</v>
      </c>
    </row>
    <row r="132" spans="2:7" x14ac:dyDescent="0.4">
      <c r="B132" s="12"/>
      <c r="C132" s="12"/>
      <c r="D132" s="13" t="s">
        <v>48</v>
      </c>
      <c r="E132" s="14"/>
      <c r="F132" s="14"/>
      <c r="G132" s="14">
        <f t="shared" si="1"/>
        <v>0</v>
      </c>
    </row>
    <row r="133" spans="2:7" x14ac:dyDescent="0.4">
      <c r="B133" s="12"/>
      <c r="C133" s="12"/>
      <c r="D133" s="13" t="s">
        <v>49</v>
      </c>
      <c r="E133" s="14"/>
      <c r="F133" s="14"/>
      <c r="G133" s="14">
        <f t="shared" si="1"/>
        <v>0</v>
      </c>
    </row>
    <row r="134" spans="2:7" x14ac:dyDescent="0.4">
      <c r="B134" s="12"/>
      <c r="C134" s="12"/>
      <c r="D134" s="13" t="s">
        <v>93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</row>
    <row r="135" spans="2:7" x14ac:dyDescent="0.4">
      <c r="B135" s="12"/>
      <c r="C135" s="12"/>
      <c r="D135" s="13" t="s">
        <v>56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</row>
    <row r="136" spans="2:7" x14ac:dyDescent="0.4">
      <c r="B136" s="12"/>
      <c r="C136" s="12"/>
      <c r="D136" s="13" t="s">
        <v>52</v>
      </c>
      <c r="E136" s="14"/>
      <c r="F136" s="14"/>
      <c r="G136" s="14">
        <f t="shared" si="2"/>
        <v>0</v>
      </c>
    </row>
    <row r="137" spans="2:7" x14ac:dyDescent="0.4">
      <c r="B137" s="12"/>
      <c r="C137" s="12"/>
      <c r="D137" s="13" t="s">
        <v>26</v>
      </c>
      <c r="E137" s="14"/>
      <c r="F137" s="14"/>
      <c r="G137" s="14">
        <f t="shared" si="2"/>
        <v>0</v>
      </c>
    </row>
    <row r="138" spans="2:7" x14ac:dyDescent="0.4">
      <c r="B138" s="12"/>
      <c r="C138" s="12"/>
      <c r="D138" s="13" t="s">
        <v>94</v>
      </c>
      <c r="E138" s="14"/>
      <c r="F138" s="14"/>
      <c r="G138" s="14">
        <f t="shared" si="2"/>
        <v>0</v>
      </c>
    </row>
    <row r="139" spans="2:7" x14ac:dyDescent="0.4">
      <c r="B139" s="12"/>
      <c r="C139" s="12"/>
      <c r="D139" s="13" t="s">
        <v>87</v>
      </c>
      <c r="E139" s="14"/>
      <c r="F139" s="14"/>
      <c r="G139" s="14">
        <f t="shared" si="2"/>
        <v>0</v>
      </c>
    </row>
    <row r="140" spans="2:7" x14ac:dyDescent="0.4">
      <c r="B140" s="12"/>
      <c r="C140" s="12"/>
      <c r="D140" s="13" t="s">
        <v>41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</row>
    <row r="141" spans="2:7" x14ac:dyDescent="0.4">
      <c r="B141" s="12"/>
      <c r="C141" s="12"/>
      <c r="D141" s="13" t="s">
        <v>42</v>
      </c>
      <c r="E141" s="14"/>
      <c r="F141" s="14"/>
      <c r="G141" s="14">
        <f t="shared" si="2"/>
        <v>0</v>
      </c>
    </row>
    <row r="142" spans="2:7" x14ac:dyDescent="0.4">
      <c r="B142" s="12"/>
      <c r="C142" s="12"/>
      <c r="D142" s="13" t="s">
        <v>43</v>
      </c>
      <c r="E142" s="14"/>
      <c r="F142" s="14"/>
      <c r="G142" s="14">
        <f t="shared" si="2"/>
        <v>0</v>
      </c>
    </row>
    <row r="143" spans="2:7" x14ac:dyDescent="0.4">
      <c r="B143" s="12"/>
      <c r="C143" s="12"/>
      <c r="D143" s="13" t="s">
        <v>46</v>
      </c>
      <c r="E143" s="14"/>
      <c r="F143" s="14"/>
      <c r="G143" s="14">
        <f t="shared" si="2"/>
        <v>0</v>
      </c>
    </row>
    <row r="144" spans="2:7" x14ac:dyDescent="0.4">
      <c r="B144" s="12"/>
      <c r="C144" s="12"/>
      <c r="D144" s="13" t="s">
        <v>47</v>
      </c>
      <c r="E144" s="14"/>
      <c r="F144" s="14"/>
      <c r="G144" s="14">
        <f t="shared" si="2"/>
        <v>0</v>
      </c>
    </row>
    <row r="145" spans="2:7" x14ac:dyDescent="0.4">
      <c r="B145" s="12"/>
      <c r="C145" s="12"/>
      <c r="D145" s="13" t="s">
        <v>48</v>
      </c>
      <c r="E145" s="14"/>
      <c r="F145" s="14"/>
      <c r="G145" s="14">
        <f t="shared" si="2"/>
        <v>0</v>
      </c>
    </row>
    <row r="146" spans="2:7" x14ac:dyDescent="0.4">
      <c r="B146" s="12"/>
      <c r="C146" s="12"/>
      <c r="D146" s="13" t="s">
        <v>95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</row>
    <row r="147" spans="2:7" x14ac:dyDescent="0.4">
      <c r="B147" s="12"/>
      <c r="C147" s="12"/>
      <c r="D147" s="13" t="s">
        <v>96</v>
      </c>
      <c r="E147" s="14"/>
      <c r="F147" s="14"/>
      <c r="G147" s="14">
        <f t="shared" si="2"/>
        <v>0</v>
      </c>
    </row>
    <row r="148" spans="2:7" x14ac:dyDescent="0.4">
      <c r="B148" s="12"/>
      <c r="C148" s="12"/>
      <c r="D148" s="13" t="s">
        <v>97</v>
      </c>
      <c r="E148" s="14"/>
      <c r="F148" s="14"/>
      <c r="G148" s="14">
        <f t="shared" si="2"/>
        <v>0</v>
      </c>
    </row>
    <row r="149" spans="2:7" x14ac:dyDescent="0.4">
      <c r="B149" s="12"/>
      <c r="C149" s="12"/>
      <c r="D149" s="13" t="s">
        <v>98</v>
      </c>
      <c r="E149" s="14"/>
      <c r="F149" s="14"/>
      <c r="G149" s="14">
        <f t="shared" si="2"/>
        <v>0</v>
      </c>
    </row>
    <row r="150" spans="2:7" x14ac:dyDescent="0.4">
      <c r="B150" s="12"/>
      <c r="C150" s="12"/>
      <c r="D150" s="13" t="s">
        <v>99</v>
      </c>
      <c r="E150" s="14"/>
      <c r="F150" s="14"/>
      <c r="G150" s="14">
        <f t="shared" si="2"/>
        <v>0</v>
      </c>
    </row>
    <row r="151" spans="2:7" x14ac:dyDescent="0.4">
      <c r="B151" s="12"/>
      <c r="C151" s="12"/>
      <c r="D151" s="13" t="s">
        <v>100</v>
      </c>
      <c r="E151" s="14"/>
      <c r="F151" s="14"/>
      <c r="G151" s="14">
        <f t="shared" si="2"/>
        <v>0</v>
      </c>
    </row>
    <row r="152" spans="2:7" x14ac:dyDescent="0.4">
      <c r="B152" s="12"/>
      <c r="C152" s="12"/>
      <c r="D152" s="13" t="s">
        <v>101</v>
      </c>
      <c r="E152" s="14"/>
      <c r="F152" s="14"/>
      <c r="G152" s="14">
        <f t="shared" si="2"/>
        <v>0</v>
      </c>
    </row>
    <row r="153" spans="2:7" x14ac:dyDescent="0.4">
      <c r="B153" s="12"/>
      <c r="C153" s="12"/>
      <c r="D153" s="13" t="s">
        <v>102</v>
      </c>
      <c r="E153" s="14"/>
      <c r="F153" s="14"/>
      <c r="G153" s="14">
        <f t="shared" si="2"/>
        <v>0</v>
      </c>
    </row>
    <row r="154" spans="2:7" x14ac:dyDescent="0.4">
      <c r="B154" s="12"/>
      <c r="C154" s="12"/>
      <c r="D154" s="13" t="s">
        <v>103</v>
      </c>
      <c r="E154" s="14"/>
      <c r="F154" s="14"/>
      <c r="G154" s="14">
        <f t="shared" si="2"/>
        <v>0</v>
      </c>
    </row>
    <row r="155" spans="2:7" x14ac:dyDescent="0.4">
      <c r="B155" s="12"/>
      <c r="C155" s="12"/>
      <c r="D155" s="13" t="s">
        <v>104</v>
      </c>
      <c r="E155" s="14"/>
      <c r="F155" s="14"/>
      <c r="G155" s="14">
        <f t="shared" si="2"/>
        <v>0</v>
      </c>
    </row>
    <row r="156" spans="2:7" x14ac:dyDescent="0.4">
      <c r="B156" s="12"/>
      <c r="C156" s="12"/>
      <c r="D156" s="13" t="s">
        <v>105</v>
      </c>
      <c r="E156" s="14">
        <f>+E157+E158</f>
        <v>0</v>
      </c>
      <c r="F156" s="14">
        <f>+F157+F158</f>
        <v>0</v>
      </c>
      <c r="G156" s="14">
        <f t="shared" si="2"/>
        <v>0</v>
      </c>
    </row>
    <row r="157" spans="2:7" x14ac:dyDescent="0.4">
      <c r="B157" s="12"/>
      <c r="C157" s="12"/>
      <c r="D157" s="13" t="s">
        <v>106</v>
      </c>
      <c r="E157" s="14"/>
      <c r="F157" s="14"/>
      <c r="G157" s="14">
        <f t="shared" si="2"/>
        <v>0</v>
      </c>
    </row>
    <row r="158" spans="2:7" x14ac:dyDescent="0.4">
      <c r="B158" s="12"/>
      <c r="C158" s="12"/>
      <c r="D158" s="13" t="s">
        <v>107</v>
      </c>
      <c r="E158" s="14"/>
      <c r="F158" s="14"/>
      <c r="G158" s="14">
        <f t="shared" si="2"/>
        <v>0</v>
      </c>
    </row>
    <row r="159" spans="2:7" x14ac:dyDescent="0.4">
      <c r="B159" s="12"/>
      <c r="C159" s="12"/>
      <c r="D159" s="13" t="s">
        <v>108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</row>
    <row r="160" spans="2:7" x14ac:dyDescent="0.4">
      <c r="B160" s="12"/>
      <c r="C160" s="12"/>
      <c r="D160" s="13" t="s">
        <v>42</v>
      </c>
      <c r="E160" s="14"/>
      <c r="F160" s="14"/>
      <c r="G160" s="14">
        <f t="shared" si="2"/>
        <v>0</v>
      </c>
    </row>
    <row r="161" spans="2:7" x14ac:dyDescent="0.4">
      <c r="B161" s="12"/>
      <c r="C161" s="12"/>
      <c r="D161" s="13" t="s">
        <v>43</v>
      </c>
      <c r="E161" s="14"/>
      <c r="F161" s="14"/>
      <c r="G161" s="14">
        <f t="shared" si="2"/>
        <v>0</v>
      </c>
    </row>
    <row r="162" spans="2:7" x14ac:dyDescent="0.4">
      <c r="B162" s="12"/>
      <c r="C162" s="12"/>
      <c r="D162" s="13" t="s">
        <v>46</v>
      </c>
      <c r="E162" s="14"/>
      <c r="F162" s="14"/>
      <c r="G162" s="14">
        <f t="shared" si="2"/>
        <v>0</v>
      </c>
    </row>
    <row r="163" spans="2:7" x14ac:dyDescent="0.4">
      <c r="B163" s="12"/>
      <c r="C163" s="12"/>
      <c r="D163" s="13" t="s">
        <v>47</v>
      </c>
      <c r="E163" s="14"/>
      <c r="F163" s="14"/>
      <c r="G163" s="14">
        <f t="shared" si="2"/>
        <v>0</v>
      </c>
    </row>
    <row r="164" spans="2:7" x14ac:dyDescent="0.4">
      <c r="B164" s="12"/>
      <c r="C164" s="12"/>
      <c r="D164" s="13" t="s">
        <v>109</v>
      </c>
      <c r="E164" s="14"/>
      <c r="F164" s="14"/>
      <c r="G164" s="14">
        <f t="shared" si="2"/>
        <v>0</v>
      </c>
    </row>
    <row r="165" spans="2:7" x14ac:dyDescent="0.4">
      <c r="B165" s="12"/>
      <c r="C165" s="12"/>
      <c r="D165" s="13" t="s">
        <v>49</v>
      </c>
      <c r="E165" s="14"/>
      <c r="F165" s="14"/>
      <c r="G165" s="14">
        <f t="shared" si="2"/>
        <v>0</v>
      </c>
    </row>
    <row r="166" spans="2:7" x14ac:dyDescent="0.4">
      <c r="B166" s="12"/>
      <c r="C166" s="12"/>
      <c r="D166" s="13" t="s">
        <v>110</v>
      </c>
      <c r="E166" s="14">
        <v>51000</v>
      </c>
      <c r="F166" s="14">
        <v>9685935</v>
      </c>
      <c r="G166" s="14">
        <f t="shared" si="2"/>
        <v>-9634935</v>
      </c>
    </row>
    <row r="167" spans="2:7" x14ac:dyDescent="0.4">
      <c r="B167" s="12"/>
      <c r="C167" s="12"/>
      <c r="D167" s="13" t="s">
        <v>111</v>
      </c>
      <c r="E167" s="14"/>
      <c r="F167" s="14"/>
      <c r="G167" s="14">
        <f t="shared" si="2"/>
        <v>0</v>
      </c>
    </row>
    <row r="168" spans="2:7" x14ac:dyDescent="0.4">
      <c r="B168" s="12"/>
      <c r="C168" s="15"/>
      <c r="D168" s="16" t="s">
        <v>112</v>
      </c>
      <c r="E168" s="17">
        <f>+E6+E53+E69+E80+E105+E106+E134+E146+E166+E167</f>
        <v>91797348</v>
      </c>
      <c r="F168" s="17">
        <f>+F6+F53+F69+F80+F105+F106+F134+F146+F166+F167</f>
        <v>101751520</v>
      </c>
      <c r="G168" s="17">
        <f t="shared" si="2"/>
        <v>-9954172</v>
      </c>
    </row>
    <row r="169" spans="2:7" x14ac:dyDescent="0.4">
      <c r="B169" s="12"/>
      <c r="C169" s="9" t="s">
        <v>113</v>
      </c>
      <c r="D169" s="13" t="s">
        <v>114</v>
      </c>
      <c r="E169" s="14">
        <f>+E170+E171+E172+E173+E174+E175+E176+E177+E178+E179</f>
        <v>68178538</v>
      </c>
      <c r="F169" s="14">
        <f>+F170+F171+F172+F173+F174+F175+F176+F177+F178+F179</f>
        <v>63871636</v>
      </c>
      <c r="G169" s="14">
        <f t="shared" si="2"/>
        <v>4306902</v>
      </c>
    </row>
    <row r="170" spans="2:7" x14ac:dyDescent="0.4">
      <c r="B170" s="12"/>
      <c r="C170" s="12"/>
      <c r="D170" s="13" t="s">
        <v>115</v>
      </c>
      <c r="E170" s="14"/>
      <c r="F170" s="14"/>
      <c r="G170" s="14">
        <f t="shared" si="2"/>
        <v>0</v>
      </c>
    </row>
    <row r="171" spans="2:7" x14ac:dyDescent="0.4">
      <c r="B171" s="12"/>
      <c r="C171" s="12"/>
      <c r="D171" s="13" t="s">
        <v>116</v>
      </c>
      <c r="E171" s="14">
        <v>41424385</v>
      </c>
      <c r="F171" s="14">
        <v>39095601</v>
      </c>
      <c r="G171" s="14">
        <f t="shared" si="2"/>
        <v>2328784</v>
      </c>
    </row>
    <row r="172" spans="2:7" x14ac:dyDescent="0.4">
      <c r="B172" s="12"/>
      <c r="C172" s="12"/>
      <c r="D172" s="13" t="s">
        <v>117</v>
      </c>
      <c r="E172" s="14">
        <v>8363830</v>
      </c>
      <c r="F172" s="14">
        <v>7663521</v>
      </c>
      <c r="G172" s="14">
        <f t="shared" si="2"/>
        <v>700309</v>
      </c>
    </row>
    <row r="173" spans="2:7" x14ac:dyDescent="0.4">
      <c r="B173" s="12"/>
      <c r="C173" s="12"/>
      <c r="D173" s="13" t="s">
        <v>118</v>
      </c>
      <c r="E173" s="14"/>
      <c r="F173" s="14"/>
      <c r="G173" s="14">
        <f t="shared" si="2"/>
        <v>0</v>
      </c>
    </row>
    <row r="174" spans="2:7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</row>
    <row r="175" spans="2:7" x14ac:dyDescent="0.4">
      <c r="B175" s="12"/>
      <c r="C175" s="12"/>
      <c r="D175" s="13" t="s">
        <v>120</v>
      </c>
      <c r="E175" s="14">
        <v>8515988</v>
      </c>
      <c r="F175" s="14">
        <v>7787056</v>
      </c>
      <c r="G175" s="14">
        <f t="shared" si="2"/>
        <v>728932</v>
      </c>
    </row>
    <row r="176" spans="2:7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</row>
    <row r="177" spans="2:7" x14ac:dyDescent="0.4">
      <c r="B177" s="12"/>
      <c r="C177" s="12"/>
      <c r="D177" s="13" t="s">
        <v>122</v>
      </c>
      <c r="E177" s="14">
        <v>1412500</v>
      </c>
      <c r="F177" s="14">
        <v>1417500</v>
      </c>
      <c r="G177" s="14">
        <f t="shared" si="2"/>
        <v>-5000</v>
      </c>
    </row>
    <row r="178" spans="2:7" x14ac:dyDescent="0.4">
      <c r="B178" s="12"/>
      <c r="C178" s="12"/>
      <c r="D178" s="13" t="s">
        <v>123</v>
      </c>
      <c r="E178" s="14"/>
      <c r="F178" s="14"/>
      <c r="G178" s="14">
        <f t="shared" si="2"/>
        <v>0</v>
      </c>
    </row>
    <row r="179" spans="2:7" x14ac:dyDescent="0.4">
      <c r="B179" s="12"/>
      <c r="C179" s="12"/>
      <c r="D179" s="13" t="s">
        <v>124</v>
      </c>
      <c r="E179" s="14">
        <v>8461835</v>
      </c>
      <c r="F179" s="14">
        <v>7907958</v>
      </c>
      <c r="G179" s="14">
        <f t="shared" si="2"/>
        <v>553877</v>
      </c>
    </row>
    <row r="180" spans="2:7" x14ac:dyDescent="0.4">
      <c r="B180" s="12"/>
      <c r="C180" s="12"/>
      <c r="D180" s="13" t="s">
        <v>125</v>
      </c>
      <c r="E180" s="14">
        <f>+E181+E182+E183+E184+E185+E186+E187+E188+E189+E190+E191+E192+E193+E194+E195+E196+E197+E198+E199+E200+E201+E202</f>
        <v>9690530</v>
      </c>
      <c r="F180" s="14">
        <f>+F181+F182+F183+F184+F185+F186+F187+F188+F189+F190+F191+F192+F193+F194+F195+F196+F197+F198+F199+F200+F201+F202</f>
        <v>9107689</v>
      </c>
      <c r="G180" s="14">
        <f t="shared" si="2"/>
        <v>582841</v>
      </c>
    </row>
    <row r="181" spans="2:7" x14ac:dyDescent="0.4">
      <c r="B181" s="12"/>
      <c r="C181" s="12"/>
      <c r="D181" s="13" t="s">
        <v>126</v>
      </c>
      <c r="E181" s="14">
        <v>5306784</v>
      </c>
      <c r="F181" s="14">
        <v>5219380</v>
      </c>
      <c r="G181" s="14">
        <f t="shared" si="2"/>
        <v>87404</v>
      </c>
    </row>
    <row r="182" spans="2:7" x14ac:dyDescent="0.4">
      <c r="B182" s="12"/>
      <c r="C182" s="12"/>
      <c r="D182" s="13" t="s">
        <v>127</v>
      </c>
      <c r="E182" s="14">
        <v>599797</v>
      </c>
      <c r="F182" s="14">
        <v>392892</v>
      </c>
      <c r="G182" s="14">
        <f t="shared" si="2"/>
        <v>206905</v>
      </c>
    </row>
    <row r="183" spans="2:7" x14ac:dyDescent="0.4">
      <c r="B183" s="12"/>
      <c r="C183" s="12"/>
      <c r="D183" s="13" t="s">
        <v>128</v>
      </c>
      <c r="E183" s="14">
        <v>922</v>
      </c>
      <c r="F183" s="14">
        <v>298</v>
      </c>
      <c r="G183" s="14">
        <f t="shared" si="2"/>
        <v>624</v>
      </c>
    </row>
    <row r="184" spans="2:7" x14ac:dyDescent="0.4">
      <c r="B184" s="12"/>
      <c r="C184" s="12"/>
      <c r="D184" s="13" t="s">
        <v>129</v>
      </c>
      <c r="E184" s="14"/>
      <c r="F184" s="14"/>
      <c r="G184" s="14">
        <f t="shared" si="2"/>
        <v>0</v>
      </c>
    </row>
    <row r="185" spans="2:7" x14ac:dyDescent="0.4">
      <c r="B185" s="12"/>
      <c r="C185" s="12"/>
      <c r="D185" s="13" t="s">
        <v>130</v>
      </c>
      <c r="E185" s="14">
        <v>58225</v>
      </c>
      <c r="F185" s="14">
        <v>54000</v>
      </c>
      <c r="G185" s="14">
        <f t="shared" si="2"/>
        <v>4225</v>
      </c>
    </row>
    <row r="186" spans="2:7" x14ac:dyDescent="0.4">
      <c r="B186" s="12"/>
      <c r="C186" s="12"/>
      <c r="D186" s="13" t="s">
        <v>131</v>
      </c>
      <c r="E186" s="14"/>
      <c r="F186" s="14"/>
      <c r="G186" s="14">
        <f t="shared" si="2"/>
        <v>0</v>
      </c>
    </row>
    <row r="187" spans="2:7" x14ac:dyDescent="0.4">
      <c r="B187" s="12"/>
      <c r="C187" s="12"/>
      <c r="D187" s="13" t="s">
        <v>132</v>
      </c>
      <c r="E187" s="14"/>
      <c r="F187" s="14"/>
      <c r="G187" s="14">
        <f t="shared" si="2"/>
        <v>0</v>
      </c>
    </row>
    <row r="188" spans="2:7" x14ac:dyDescent="0.4">
      <c r="B188" s="12"/>
      <c r="C188" s="12"/>
      <c r="D188" s="13" t="s">
        <v>133</v>
      </c>
      <c r="E188" s="14">
        <v>232988</v>
      </c>
      <c r="F188" s="14">
        <v>300777</v>
      </c>
      <c r="G188" s="14">
        <f t="shared" si="2"/>
        <v>-67789</v>
      </c>
    </row>
    <row r="189" spans="2:7" x14ac:dyDescent="0.4">
      <c r="B189" s="12"/>
      <c r="C189" s="12"/>
      <c r="D189" s="13" t="s">
        <v>134</v>
      </c>
      <c r="E189" s="14"/>
      <c r="F189" s="14"/>
      <c r="G189" s="14">
        <f t="shared" si="2"/>
        <v>0</v>
      </c>
    </row>
    <row r="190" spans="2:7" x14ac:dyDescent="0.4">
      <c r="B190" s="12"/>
      <c r="C190" s="12"/>
      <c r="D190" s="13" t="s">
        <v>135</v>
      </c>
      <c r="E190" s="14"/>
      <c r="F190" s="14"/>
      <c r="G190" s="14">
        <f t="shared" si="2"/>
        <v>0</v>
      </c>
    </row>
    <row r="191" spans="2:7" x14ac:dyDescent="0.4">
      <c r="B191" s="12"/>
      <c r="C191" s="12"/>
      <c r="D191" s="13" t="s">
        <v>136</v>
      </c>
      <c r="E191" s="14"/>
      <c r="F191" s="14"/>
      <c r="G191" s="14">
        <f t="shared" si="2"/>
        <v>0</v>
      </c>
    </row>
    <row r="192" spans="2:7" x14ac:dyDescent="0.4">
      <c r="B192" s="12"/>
      <c r="C192" s="12"/>
      <c r="D192" s="13" t="s">
        <v>137</v>
      </c>
      <c r="E192" s="14">
        <v>1940918</v>
      </c>
      <c r="F192" s="14">
        <v>2251480</v>
      </c>
      <c r="G192" s="14">
        <f t="shared" si="2"/>
        <v>-310562</v>
      </c>
    </row>
    <row r="193" spans="2:7" x14ac:dyDescent="0.4">
      <c r="B193" s="12"/>
      <c r="C193" s="12"/>
      <c r="D193" s="13" t="s">
        <v>138</v>
      </c>
      <c r="E193" s="14"/>
      <c r="F193" s="14"/>
      <c r="G193" s="14">
        <f t="shared" si="2"/>
        <v>0</v>
      </c>
    </row>
    <row r="194" spans="2:7" x14ac:dyDescent="0.4">
      <c r="B194" s="12"/>
      <c r="C194" s="12"/>
      <c r="D194" s="13" t="s">
        <v>139</v>
      </c>
      <c r="E194" s="14">
        <v>1466907</v>
      </c>
      <c r="F194" s="14">
        <v>694039</v>
      </c>
      <c r="G194" s="14">
        <f t="shared" si="2"/>
        <v>772868</v>
      </c>
    </row>
    <row r="195" spans="2:7" x14ac:dyDescent="0.4">
      <c r="B195" s="12"/>
      <c r="C195" s="12"/>
      <c r="D195" s="13" t="s">
        <v>140</v>
      </c>
      <c r="E195" s="14">
        <v>39390</v>
      </c>
      <c r="F195" s="14">
        <v>36150</v>
      </c>
      <c r="G195" s="14">
        <f t="shared" si="2"/>
        <v>3240</v>
      </c>
    </row>
    <row r="196" spans="2:7" x14ac:dyDescent="0.4">
      <c r="B196" s="12"/>
      <c r="C196" s="12"/>
      <c r="D196" s="13" t="s">
        <v>141</v>
      </c>
      <c r="E196" s="14"/>
      <c r="F196" s="14"/>
      <c r="G196" s="14">
        <f t="shared" si="2"/>
        <v>0</v>
      </c>
    </row>
    <row r="197" spans="2:7" x14ac:dyDescent="0.4">
      <c r="B197" s="12"/>
      <c r="C197" s="12"/>
      <c r="D197" s="13" t="s">
        <v>142</v>
      </c>
      <c r="E197" s="14"/>
      <c r="F197" s="14"/>
      <c r="G197" s="14">
        <f t="shared" si="2"/>
        <v>0</v>
      </c>
    </row>
    <row r="198" spans="2:7" x14ac:dyDescent="0.4">
      <c r="B198" s="12"/>
      <c r="C198" s="12"/>
      <c r="D198" s="13" t="s">
        <v>143</v>
      </c>
      <c r="E198" s="14"/>
      <c r="F198" s="14"/>
      <c r="G198" s="14">
        <f t="shared" si="2"/>
        <v>0</v>
      </c>
    </row>
    <row r="199" spans="2:7" x14ac:dyDescent="0.4">
      <c r="B199" s="12"/>
      <c r="C199" s="12"/>
      <c r="D199" s="13" t="s">
        <v>144</v>
      </c>
      <c r="E199" s="14">
        <v>20000</v>
      </c>
      <c r="F199" s="14">
        <v>5000</v>
      </c>
      <c r="G199" s="14">
        <f t="shared" ref="G199:G262" si="3">E199-F199</f>
        <v>15000</v>
      </c>
    </row>
    <row r="200" spans="2:7" x14ac:dyDescent="0.4">
      <c r="B200" s="12"/>
      <c r="C200" s="12"/>
      <c r="D200" s="13" t="s">
        <v>145</v>
      </c>
      <c r="E200" s="14">
        <v>24599</v>
      </c>
      <c r="F200" s="14">
        <v>153673</v>
      </c>
      <c r="G200" s="14">
        <f t="shared" si="3"/>
        <v>-129074</v>
      </c>
    </row>
    <row r="201" spans="2:7" x14ac:dyDescent="0.4">
      <c r="B201" s="12"/>
      <c r="C201" s="12"/>
      <c r="D201" s="13" t="s">
        <v>146</v>
      </c>
      <c r="E201" s="14"/>
      <c r="F201" s="14"/>
      <c r="G201" s="14">
        <f t="shared" si="3"/>
        <v>0</v>
      </c>
    </row>
    <row r="202" spans="2:7" x14ac:dyDescent="0.4">
      <c r="B202" s="12"/>
      <c r="C202" s="12"/>
      <c r="D202" s="13" t="s">
        <v>147</v>
      </c>
      <c r="E202" s="14"/>
      <c r="F202" s="14"/>
      <c r="G202" s="14">
        <f t="shared" si="3"/>
        <v>0</v>
      </c>
    </row>
    <row r="203" spans="2:7" x14ac:dyDescent="0.4">
      <c r="B203" s="12"/>
      <c r="C203" s="12"/>
      <c r="D203" s="13" t="s">
        <v>148</v>
      </c>
      <c r="E203" s="14">
        <f>+E204+E205+E206+E207+E208+E209+E210+E211+E212+E213+E214+E215+E216+E217+E218+E219+E220+E221+E222+E223+E224+E225</f>
        <v>9885663</v>
      </c>
      <c r="F203" s="14">
        <f>+F204+F205+F206+F207+F208+F209+F210+F211+F212+F213+F214+F215+F216+F217+F218+F219+F220+F221+F222+F223+F224+F225</f>
        <v>4333854</v>
      </c>
      <c r="G203" s="14">
        <f t="shared" si="3"/>
        <v>5551809</v>
      </c>
    </row>
    <row r="204" spans="2:7" x14ac:dyDescent="0.4">
      <c r="B204" s="12"/>
      <c r="C204" s="12"/>
      <c r="D204" s="13" t="s">
        <v>149</v>
      </c>
      <c r="E204" s="14">
        <v>277765</v>
      </c>
      <c r="F204" s="14">
        <v>256786</v>
      </c>
      <c r="G204" s="14">
        <f t="shared" si="3"/>
        <v>20979</v>
      </c>
    </row>
    <row r="205" spans="2:7" x14ac:dyDescent="0.4">
      <c r="B205" s="12"/>
      <c r="C205" s="12"/>
      <c r="D205" s="13" t="s">
        <v>150</v>
      </c>
      <c r="E205" s="14"/>
      <c r="F205" s="14"/>
      <c r="G205" s="14">
        <f t="shared" si="3"/>
        <v>0</v>
      </c>
    </row>
    <row r="206" spans="2:7" x14ac:dyDescent="0.4">
      <c r="B206" s="12"/>
      <c r="C206" s="12"/>
      <c r="D206" s="13" t="s">
        <v>151</v>
      </c>
      <c r="E206" s="14">
        <v>100</v>
      </c>
      <c r="F206" s="14">
        <v>7246</v>
      </c>
      <c r="G206" s="14">
        <f t="shared" si="3"/>
        <v>-7146</v>
      </c>
    </row>
    <row r="207" spans="2:7" x14ac:dyDescent="0.4">
      <c r="B207" s="12"/>
      <c r="C207" s="12"/>
      <c r="D207" s="13" t="s">
        <v>152</v>
      </c>
      <c r="E207" s="14"/>
      <c r="F207" s="14">
        <v>135160</v>
      </c>
      <c r="G207" s="14">
        <f t="shared" si="3"/>
        <v>-135160</v>
      </c>
    </row>
    <row r="208" spans="2:7" x14ac:dyDescent="0.4">
      <c r="B208" s="12"/>
      <c r="C208" s="12"/>
      <c r="D208" s="13" t="s">
        <v>153</v>
      </c>
      <c r="E208" s="14">
        <v>52746</v>
      </c>
      <c r="F208" s="14">
        <v>63732</v>
      </c>
      <c r="G208" s="14">
        <f t="shared" si="3"/>
        <v>-10986</v>
      </c>
    </row>
    <row r="209" spans="2:7" x14ac:dyDescent="0.4">
      <c r="B209" s="12"/>
      <c r="C209" s="12"/>
      <c r="D209" s="13" t="s">
        <v>154</v>
      </c>
      <c r="E209" s="14">
        <v>43119</v>
      </c>
      <c r="F209" s="14">
        <v>78710</v>
      </c>
      <c r="G209" s="14">
        <f t="shared" si="3"/>
        <v>-35591</v>
      </c>
    </row>
    <row r="210" spans="2:7" x14ac:dyDescent="0.4">
      <c r="B210" s="12"/>
      <c r="C210" s="12"/>
      <c r="D210" s="13" t="s">
        <v>137</v>
      </c>
      <c r="E210" s="14">
        <v>128561</v>
      </c>
      <c r="F210" s="14">
        <v>154967</v>
      </c>
      <c r="G210" s="14">
        <f t="shared" si="3"/>
        <v>-26406</v>
      </c>
    </row>
    <row r="211" spans="2:7" x14ac:dyDescent="0.4">
      <c r="B211" s="12"/>
      <c r="C211" s="12"/>
      <c r="D211" s="13" t="s">
        <v>138</v>
      </c>
      <c r="E211" s="14"/>
      <c r="F211" s="14"/>
      <c r="G211" s="14">
        <f t="shared" si="3"/>
        <v>0</v>
      </c>
    </row>
    <row r="212" spans="2:7" x14ac:dyDescent="0.4">
      <c r="B212" s="12"/>
      <c r="C212" s="12"/>
      <c r="D212" s="13" t="s">
        <v>155</v>
      </c>
      <c r="E212" s="14">
        <v>865150</v>
      </c>
      <c r="F212" s="14">
        <v>90236</v>
      </c>
      <c r="G212" s="14">
        <f t="shared" si="3"/>
        <v>774914</v>
      </c>
    </row>
    <row r="213" spans="2:7" x14ac:dyDescent="0.4">
      <c r="B213" s="12"/>
      <c r="C213" s="12"/>
      <c r="D213" s="13" t="s">
        <v>156</v>
      </c>
      <c r="E213" s="14">
        <v>331347</v>
      </c>
      <c r="F213" s="14">
        <v>316633</v>
      </c>
      <c r="G213" s="14">
        <f t="shared" si="3"/>
        <v>14714</v>
      </c>
    </row>
    <row r="214" spans="2:7" x14ac:dyDescent="0.4">
      <c r="B214" s="12"/>
      <c r="C214" s="12"/>
      <c r="D214" s="13" t="s">
        <v>157</v>
      </c>
      <c r="E214" s="14"/>
      <c r="F214" s="14"/>
      <c r="G214" s="14">
        <f t="shared" si="3"/>
        <v>0</v>
      </c>
    </row>
    <row r="215" spans="2:7" x14ac:dyDescent="0.4">
      <c r="B215" s="12"/>
      <c r="C215" s="12"/>
      <c r="D215" s="13" t="s">
        <v>158</v>
      </c>
      <c r="E215" s="14"/>
      <c r="F215" s="14"/>
      <c r="G215" s="14">
        <f t="shared" si="3"/>
        <v>0</v>
      </c>
    </row>
    <row r="216" spans="2:7" x14ac:dyDescent="0.4">
      <c r="B216" s="12"/>
      <c r="C216" s="12"/>
      <c r="D216" s="13" t="s">
        <v>159</v>
      </c>
      <c r="E216" s="14">
        <v>709002</v>
      </c>
      <c r="F216" s="14">
        <v>682587</v>
      </c>
      <c r="G216" s="14">
        <f t="shared" si="3"/>
        <v>26415</v>
      </c>
    </row>
    <row r="217" spans="2:7" x14ac:dyDescent="0.4">
      <c r="B217" s="12"/>
      <c r="C217" s="12"/>
      <c r="D217" s="13" t="s">
        <v>160</v>
      </c>
      <c r="E217" s="14">
        <v>4890103</v>
      </c>
      <c r="F217" s="14">
        <v>99076</v>
      </c>
      <c r="G217" s="14">
        <f t="shared" si="3"/>
        <v>4791027</v>
      </c>
    </row>
    <row r="218" spans="2:7" x14ac:dyDescent="0.4">
      <c r="B218" s="12"/>
      <c r="C218" s="12"/>
      <c r="D218" s="13" t="s">
        <v>140</v>
      </c>
      <c r="E218" s="14">
        <v>47160</v>
      </c>
      <c r="F218" s="14">
        <v>40560</v>
      </c>
      <c r="G218" s="14">
        <f t="shared" si="3"/>
        <v>6600</v>
      </c>
    </row>
    <row r="219" spans="2:7" x14ac:dyDescent="0.4">
      <c r="B219" s="12"/>
      <c r="C219" s="12"/>
      <c r="D219" s="13" t="s">
        <v>141</v>
      </c>
      <c r="E219" s="14">
        <v>125712</v>
      </c>
      <c r="F219" s="14">
        <v>126468</v>
      </c>
      <c r="G219" s="14">
        <f t="shared" si="3"/>
        <v>-756</v>
      </c>
    </row>
    <row r="220" spans="2:7" x14ac:dyDescent="0.4">
      <c r="B220" s="12"/>
      <c r="C220" s="12"/>
      <c r="D220" s="13" t="s">
        <v>161</v>
      </c>
      <c r="E220" s="14"/>
      <c r="F220" s="14"/>
      <c r="G220" s="14">
        <f t="shared" si="3"/>
        <v>0</v>
      </c>
    </row>
    <row r="221" spans="2:7" x14ac:dyDescent="0.4">
      <c r="B221" s="12"/>
      <c r="C221" s="12"/>
      <c r="D221" s="13" t="s">
        <v>162</v>
      </c>
      <c r="E221" s="14">
        <v>189900</v>
      </c>
      <c r="F221" s="14"/>
      <c r="G221" s="14">
        <f t="shared" si="3"/>
        <v>189900</v>
      </c>
    </row>
    <row r="222" spans="2:7" x14ac:dyDescent="0.4">
      <c r="B222" s="12"/>
      <c r="C222" s="12"/>
      <c r="D222" s="13" t="s">
        <v>163</v>
      </c>
      <c r="E222" s="14">
        <v>2183674</v>
      </c>
      <c r="F222" s="14">
        <v>2162656</v>
      </c>
      <c r="G222" s="14">
        <f t="shared" si="3"/>
        <v>21018</v>
      </c>
    </row>
    <row r="223" spans="2:7" x14ac:dyDescent="0.4">
      <c r="B223" s="12"/>
      <c r="C223" s="12"/>
      <c r="D223" s="13" t="s">
        <v>164</v>
      </c>
      <c r="E223" s="14">
        <v>33924</v>
      </c>
      <c r="F223" s="14">
        <v>73941</v>
      </c>
      <c r="G223" s="14">
        <f t="shared" si="3"/>
        <v>-40017</v>
      </c>
    </row>
    <row r="224" spans="2:7" x14ac:dyDescent="0.4">
      <c r="B224" s="12"/>
      <c r="C224" s="12"/>
      <c r="D224" s="13" t="s">
        <v>165</v>
      </c>
      <c r="E224" s="14">
        <v>7400</v>
      </c>
      <c r="F224" s="14">
        <v>14900</v>
      </c>
      <c r="G224" s="14">
        <f t="shared" si="3"/>
        <v>-7500</v>
      </c>
    </row>
    <row r="225" spans="2:7" x14ac:dyDescent="0.4">
      <c r="B225" s="12"/>
      <c r="C225" s="12"/>
      <c r="D225" s="13" t="s">
        <v>147</v>
      </c>
      <c r="E225" s="14"/>
      <c r="F225" s="14">
        <v>30196</v>
      </c>
      <c r="G225" s="14">
        <f t="shared" si="3"/>
        <v>-30196</v>
      </c>
    </row>
    <row r="226" spans="2:7" x14ac:dyDescent="0.4">
      <c r="B226" s="12"/>
      <c r="C226" s="12"/>
      <c r="D226" s="13" t="s">
        <v>166</v>
      </c>
      <c r="E226" s="14">
        <f>+E227+E232</f>
        <v>0</v>
      </c>
      <c r="F226" s="14">
        <f>+F227+F232</f>
        <v>0</v>
      </c>
      <c r="G226" s="14">
        <f t="shared" si="3"/>
        <v>0</v>
      </c>
    </row>
    <row r="227" spans="2:7" x14ac:dyDescent="0.4">
      <c r="B227" s="12"/>
      <c r="C227" s="12"/>
      <c r="D227" s="13" t="s">
        <v>167</v>
      </c>
      <c r="E227" s="14">
        <f>+E228+E229+E230-E231</f>
        <v>0</v>
      </c>
      <c r="F227" s="14">
        <f>+F228+F229+F230-F231</f>
        <v>0</v>
      </c>
      <c r="G227" s="14">
        <f t="shared" si="3"/>
        <v>0</v>
      </c>
    </row>
    <row r="228" spans="2:7" x14ac:dyDescent="0.4">
      <c r="B228" s="12"/>
      <c r="C228" s="12"/>
      <c r="D228" s="13" t="s">
        <v>168</v>
      </c>
      <c r="E228" s="14"/>
      <c r="F228" s="14"/>
      <c r="G228" s="14">
        <f t="shared" si="3"/>
        <v>0</v>
      </c>
    </row>
    <row r="229" spans="2:7" x14ac:dyDescent="0.4">
      <c r="B229" s="12"/>
      <c r="C229" s="12"/>
      <c r="D229" s="13" t="s">
        <v>169</v>
      </c>
      <c r="E229" s="14"/>
      <c r="F229" s="14"/>
      <c r="G229" s="14">
        <f t="shared" si="3"/>
        <v>0</v>
      </c>
    </row>
    <row r="230" spans="2:7" x14ac:dyDescent="0.4">
      <c r="B230" s="12"/>
      <c r="C230" s="12"/>
      <c r="D230" s="13" t="s">
        <v>170</v>
      </c>
      <c r="E230" s="14"/>
      <c r="F230" s="14"/>
      <c r="G230" s="14">
        <f t="shared" si="3"/>
        <v>0</v>
      </c>
    </row>
    <row r="231" spans="2:7" x14ac:dyDescent="0.4">
      <c r="B231" s="12"/>
      <c r="C231" s="12"/>
      <c r="D231" s="13" t="s">
        <v>171</v>
      </c>
      <c r="E231" s="14"/>
      <c r="F231" s="14"/>
      <c r="G231" s="14">
        <f t="shared" si="3"/>
        <v>0</v>
      </c>
    </row>
    <row r="232" spans="2:7" x14ac:dyDescent="0.4">
      <c r="B232" s="12"/>
      <c r="C232" s="12"/>
      <c r="D232" s="13" t="s">
        <v>172</v>
      </c>
      <c r="E232" s="14"/>
      <c r="F232" s="14"/>
      <c r="G232" s="14">
        <f t="shared" si="3"/>
        <v>0</v>
      </c>
    </row>
    <row r="233" spans="2:7" x14ac:dyDescent="0.4">
      <c r="B233" s="12"/>
      <c r="C233" s="12"/>
      <c r="D233" s="13" t="s">
        <v>173</v>
      </c>
      <c r="E233" s="14"/>
      <c r="F233" s="14"/>
      <c r="G233" s="14">
        <f t="shared" si="3"/>
        <v>0</v>
      </c>
    </row>
    <row r="234" spans="2:7" x14ac:dyDescent="0.4">
      <c r="B234" s="12"/>
      <c r="C234" s="12"/>
      <c r="D234" s="13" t="s">
        <v>174</v>
      </c>
      <c r="E234" s="14"/>
      <c r="F234" s="14"/>
      <c r="G234" s="14">
        <f t="shared" si="3"/>
        <v>0</v>
      </c>
    </row>
    <row r="235" spans="2:7" x14ac:dyDescent="0.4">
      <c r="B235" s="12"/>
      <c r="C235" s="12"/>
      <c r="D235" s="13" t="s">
        <v>175</v>
      </c>
      <c r="E235" s="14">
        <v>4895350</v>
      </c>
      <c r="F235" s="14">
        <v>4849702</v>
      </c>
      <c r="G235" s="14">
        <f t="shared" si="3"/>
        <v>45648</v>
      </c>
    </row>
    <row r="236" spans="2:7" x14ac:dyDescent="0.4">
      <c r="B236" s="12"/>
      <c r="C236" s="12"/>
      <c r="D236" s="13" t="s">
        <v>176</v>
      </c>
      <c r="E236" s="14">
        <v>-581775</v>
      </c>
      <c r="F236" s="14">
        <v>-565951</v>
      </c>
      <c r="G236" s="14">
        <f t="shared" si="3"/>
        <v>-15824</v>
      </c>
    </row>
    <row r="237" spans="2:7" x14ac:dyDescent="0.4">
      <c r="B237" s="12"/>
      <c r="C237" s="12"/>
      <c r="D237" s="13" t="s">
        <v>177</v>
      </c>
      <c r="E237" s="14"/>
      <c r="F237" s="14"/>
      <c r="G237" s="14">
        <f t="shared" si="3"/>
        <v>0</v>
      </c>
    </row>
    <row r="238" spans="2:7" x14ac:dyDescent="0.4">
      <c r="B238" s="12"/>
      <c r="C238" s="12"/>
      <c r="D238" s="13" t="s">
        <v>178</v>
      </c>
      <c r="E238" s="14"/>
      <c r="F238" s="14"/>
      <c r="G238" s="14">
        <f t="shared" si="3"/>
        <v>0</v>
      </c>
    </row>
    <row r="239" spans="2:7" x14ac:dyDescent="0.4">
      <c r="B239" s="12"/>
      <c r="C239" s="12"/>
      <c r="D239" s="13" t="s">
        <v>179</v>
      </c>
      <c r="E239" s="14"/>
      <c r="F239" s="14"/>
      <c r="G239" s="14">
        <f t="shared" si="3"/>
        <v>0</v>
      </c>
    </row>
    <row r="240" spans="2:7" x14ac:dyDescent="0.4">
      <c r="B240" s="12"/>
      <c r="C240" s="15"/>
      <c r="D240" s="16" t="s">
        <v>180</v>
      </c>
      <c r="E240" s="17">
        <f>+E169+E180+E203+E226+E233+E234+E235+E236+E237+E238+E239</f>
        <v>92068306</v>
      </c>
      <c r="F240" s="17">
        <f>+F169+F180+F203+F226+F233+F234+F235+F236+F237+F238+F239</f>
        <v>81596930</v>
      </c>
      <c r="G240" s="17">
        <f t="shared" si="3"/>
        <v>10471376</v>
      </c>
    </row>
    <row r="241" spans="2:7" x14ac:dyDescent="0.4">
      <c r="B241" s="15"/>
      <c r="C241" s="18" t="s">
        <v>181</v>
      </c>
      <c r="D241" s="19"/>
      <c r="E241" s="20">
        <f xml:space="preserve"> +E168 - E240</f>
        <v>-270958</v>
      </c>
      <c r="F241" s="20">
        <f xml:space="preserve"> +F168 - F240</f>
        <v>20154590</v>
      </c>
      <c r="G241" s="20">
        <f t="shared" si="3"/>
        <v>-20425548</v>
      </c>
    </row>
    <row r="242" spans="2:7" x14ac:dyDescent="0.4">
      <c r="B242" s="9" t="s">
        <v>182</v>
      </c>
      <c r="C242" s="9" t="s">
        <v>9</v>
      </c>
      <c r="D242" s="13" t="s">
        <v>183</v>
      </c>
      <c r="E242" s="14"/>
      <c r="F242" s="14"/>
      <c r="G242" s="14">
        <f t="shared" si="3"/>
        <v>0</v>
      </c>
    </row>
    <row r="243" spans="2:7" x14ac:dyDescent="0.4">
      <c r="B243" s="12"/>
      <c r="C243" s="12"/>
      <c r="D243" s="13" t="s">
        <v>184</v>
      </c>
      <c r="E243" s="14">
        <v>332</v>
      </c>
      <c r="F243" s="14">
        <v>210</v>
      </c>
      <c r="G243" s="14">
        <f t="shared" si="3"/>
        <v>122</v>
      </c>
    </row>
    <row r="244" spans="2:7" x14ac:dyDescent="0.4">
      <c r="B244" s="12"/>
      <c r="C244" s="12"/>
      <c r="D244" s="13" t="s">
        <v>185</v>
      </c>
      <c r="E244" s="14"/>
      <c r="F244" s="14"/>
      <c r="G244" s="14">
        <f t="shared" si="3"/>
        <v>0</v>
      </c>
    </row>
    <row r="245" spans="2:7" x14ac:dyDescent="0.4">
      <c r="B245" s="12"/>
      <c r="C245" s="12"/>
      <c r="D245" s="13" t="s">
        <v>186</v>
      </c>
      <c r="E245" s="14"/>
      <c r="F245" s="14"/>
      <c r="G245" s="14">
        <f t="shared" si="3"/>
        <v>0</v>
      </c>
    </row>
    <row r="246" spans="2:7" x14ac:dyDescent="0.4">
      <c r="B246" s="12"/>
      <c r="C246" s="12"/>
      <c r="D246" s="13" t="s">
        <v>187</v>
      </c>
      <c r="E246" s="14"/>
      <c r="F246" s="14"/>
      <c r="G246" s="14">
        <f t="shared" si="3"/>
        <v>0</v>
      </c>
    </row>
    <row r="247" spans="2:7" x14ac:dyDescent="0.4">
      <c r="B247" s="12"/>
      <c r="C247" s="12"/>
      <c r="D247" s="13" t="s">
        <v>188</v>
      </c>
      <c r="E247" s="14"/>
      <c r="F247" s="14"/>
      <c r="G247" s="14">
        <f t="shared" si="3"/>
        <v>0</v>
      </c>
    </row>
    <row r="248" spans="2:7" x14ac:dyDescent="0.4">
      <c r="B248" s="12"/>
      <c r="C248" s="12"/>
      <c r="D248" s="13" t="s">
        <v>189</v>
      </c>
      <c r="E248" s="14"/>
      <c r="F248" s="14"/>
      <c r="G248" s="14">
        <f t="shared" si="3"/>
        <v>0</v>
      </c>
    </row>
    <row r="249" spans="2:7" x14ac:dyDescent="0.4">
      <c r="B249" s="12"/>
      <c r="C249" s="12"/>
      <c r="D249" s="13" t="s">
        <v>190</v>
      </c>
      <c r="E249" s="14"/>
      <c r="F249" s="14"/>
      <c r="G249" s="14">
        <f t="shared" si="3"/>
        <v>0</v>
      </c>
    </row>
    <row r="250" spans="2:7" x14ac:dyDescent="0.4">
      <c r="B250" s="12"/>
      <c r="C250" s="12"/>
      <c r="D250" s="13" t="s">
        <v>191</v>
      </c>
      <c r="E250" s="14">
        <f>+E251+E252+E253+E254</f>
        <v>830000</v>
      </c>
      <c r="F250" s="14">
        <f>+F251+F252+F253+F254</f>
        <v>52600</v>
      </c>
      <c r="G250" s="14">
        <f t="shared" si="3"/>
        <v>777400</v>
      </c>
    </row>
    <row r="251" spans="2:7" x14ac:dyDescent="0.4">
      <c r="B251" s="12"/>
      <c r="C251" s="12"/>
      <c r="D251" s="13" t="s">
        <v>192</v>
      </c>
      <c r="E251" s="14">
        <v>30000</v>
      </c>
      <c r="F251" s="14">
        <v>22500</v>
      </c>
      <c r="G251" s="14">
        <f t="shared" si="3"/>
        <v>7500</v>
      </c>
    </row>
    <row r="252" spans="2:7" x14ac:dyDescent="0.4">
      <c r="B252" s="12"/>
      <c r="C252" s="12"/>
      <c r="D252" s="13" t="s">
        <v>193</v>
      </c>
      <c r="E252" s="14">
        <v>14500</v>
      </c>
      <c r="F252" s="14">
        <v>26300</v>
      </c>
      <c r="G252" s="14">
        <f t="shared" si="3"/>
        <v>-11800</v>
      </c>
    </row>
    <row r="253" spans="2:7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</row>
    <row r="254" spans="2:7" x14ac:dyDescent="0.4">
      <c r="B254" s="12"/>
      <c r="C254" s="12"/>
      <c r="D254" s="13" t="s">
        <v>195</v>
      </c>
      <c r="E254" s="14">
        <v>785500</v>
      </c>
      <c r="F254" s="14">
        <v>3800</v>
      </c>
      <c r="G254" s="14">
        <f t="shared" si="3"/>
        <v>781700</v>
      </c>
    </row>
    <row r="255" spans="2:7" x14ac:dyDescent="0.4">
      <c r="B255" s="12"/>
      <c r="C255" s="15"/>
      <c r="D255" s="16" t="s">
        <v>196</v>
      </c>
      <c r="E255" s="17">
        <f>+E242+E243+E244+E245+E246+E247+E248+E249+E250</f>
        <v>830332</v>
      </c>
      <c r="F255" s="17">
        <f>+F242+F243+F244+F245+F246+F247+F248+F249+F250</f>
        <v>52810</v>
      </c>
      <c r="G255" s="17">
        <f t="shared" si="3"/>
        <v>777522</v>
      </c>
    </row>
    <row r="256" spans="2:7" x14ac:dyDescent="0.4">
      <c r="B256" s="12"/>
      <c r="C256" s="9" t="s">
        <v>113</v>
      </c>
      <c r="D256" s="13" t="s">
        <v>197</v>
      </c>
      <c r="E256" s="14">
        <v>1775949</v>
      </c>
      <c r="F256" s="14">
        <v>1890372</v>
      </c>
      <c r="G256" s="14">
        <f t="shared" si="3"/>
        <v>-114423</v>
      </c>
    </row>
    <row r="257" spans="2:7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</row>
    <row r="258" spans="2:7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</row>
    <row r="259" spans="2:7" x14ac:dyDescent="0.4">
      <c r="B259" s="12"/>
      <c r="C259" s="12"/>
      <c r="D259" s="13" t="s">
        <v>200</v>
      </c>
      <c r="E259" s="14"/>
      <c r="F259" s="14"/>
      <c r="G259" s="14">
        <f t="shared" si="3"/>
        <v>0</v>
      </c>
    </row>
    <row r="260" spans="2:7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</row>
    <row r="261" spans="2:7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</row>
    <row r="262" spans="2:7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</row>
    <row r="263" spans="2:7" x14ac:dyDescent="0.4">
      <c r="B263" s="12"/>
      <c r="C263" s="12"/>
      <c r="D263" s="13" t="s">
        <v>204</v>
      </c>
      <c r="E263" s="14">
        <f>+E264+E265+E266</f>
        <v>0</v>
      </c>
      <c r="F263" s="14">
        <f>+F264+F265+F266</f>
        <v>0</v>
      </c>
      <c r="G263" s="14">
        <f t="shared" ref="G263:G313" si="4">E263-F263</f>
        <v>0</v>
      </c>
    </row>
    <row r="264" spans="2:7" x14ac:dyDescent="0.4">
      <c r="B264" s="12"/>
      <c r="C264" s="12"/>
      <c r="D264" s="13" t="s">
        <v>205</v>
      </c>
      <c r="E264" s="14"/>
      <c r="F264" s="14"/>
      <c r="G264" s="14">
        <f t="shared" si="4"/>
        <v>0</v>
      </c>
    </row>
    <row r="265" spans="2:7" x14ac:dyDescent="0.4">
      <c r="B265" s="12"/>
      <c r="C265" s="12"/>
      <c r="D265" s="13" t="s">
        <v>206</v>
      </c>
      <c r="E265" s="14"/>
      <c r="F265" s="14"/>
      <c r="G265" s="14">
        <f t="shared" si="4"/>
        <v>0</v>
      </c>
    </row>
    <row r="266" spans="2:7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</row>
    <row r="267" spans="2:7" x14ac:dyDescent="0.4">
      <c r="B267" s="12"/>
      <c r="C267" s="15"/>
      <c r="D267" s="16" t="s">
        <v>208</v>
      </c>
      <c r="E267" s="17">
        <f>+E256+E257+E258+E259+E260+E261+E262+E263</f>
        <v>1775949</v>
      </c>
      <c r="F267" s="17">
        <f>+F256+F257+F258+F259+F260+F261+F262+F263</f>
        <v>1890372</v>
      </c>
      <c r="G267" s="17">
        <f t="shared" si="4"/>
        <v>-114423</v>
      </c>
    </row>
    <row r="268" spans="2:7" x14ac:dyDescent="0.4">
      <c r="B268" s="15"/>
      <c r="C268" s="18" t="s">
        <v>209</v>
      </c>
      <c r="D268" s="21"/>
      <c r="E268" s="22">
        <f xml:space="preserve"> +E255 - E267</f>
        <v>-945617</v>
      </c>
      <c r="F268" s="22">
        <f xml:space="preserve"> +F255 - F267</f>
        <v>-1837562</v>
      </c>
      <c r="G268" s="22">
        <f t="shared" si="4"/>
        <v>891945</v>
      </c>
    </row>
    <row r="269" spans="2:7" x14ac:dyDescent="0.4">
      <c r="B269" s="18" t="s">
        <v>210</v>
      </c>
      <c r="C269" s="23"/>
      <c r="D269" s="19"/>
      <c r="E269" s="20">
        <f xml:space="preserve"> +E241 +E268</f>
        <v>-1216575</v>
      </c>
      <c r="F269" s="20">
        <f xml:space="preserve"> +F241 +F268</f>
        <v>18317028</v>
      </c>
      <c r="G269" s="20">
        <f t="shared" si="4"/>
        <v>-19533603</v>
      </c>
    </row>
    <row r="270" spans="2:7" x14ac:dyDescent="0.4">
      <c r="B270" s="9" t="s">
        <v>211</v>
      </c>
      <c r="C270" s="9" t="s">
        <v>9</v>
      </c>
      <c r="D270" s="13" t="s">
        <v>212</v>
      </c>
      <c r="E270" s="14">
        <f>+E271+E272</f>
        <v>0</v>
      </c>
      <c r="F270" s="14">
        <f>+F271+F272</f>
        <v>0</v>
      </c>
      <c r="G270" s="14">
        <f t="shared" si="4"/>
        <v>0</v>
      </c>
    </row>
    <row r="271" spans="2:7" x14ac:dyDescent="0.4">
      <c r="B271" s="12"/>
      <c r="C271" s="12"/>
      <c r="D271" s="13" t="s">
        <v>213</v>
      </c>
      <c r="E271" s="14"/>
      <c r="F271" s="14"/>
      <c r="G271" s="14">
        <f t="shared" si="4"/>
        <v>0</v>
      </c>
    </row>
    <row r="272" spans="2:7" x14ac:dyDescent="0.4">
      <c r="B272" s="12"/>
      <c r="C272" s="12"/>
      <c r="D272" s="13" t="s">
        <v>214</v>
      </c>
      <c r="E272" s="14"/>
      <c r="F272" s="14"/>
      <c r="G272" s="14">
        <f t="shared" si="4"/>
        <v>0</v>
      </c>
    </row>
    <row r="273" spans="2:7" x14ac:dyDescent="0.4">
      <c r="B273" s="12"/>
      <c r="C273" s="12"/>
      <c r="D273" s="13" t="s">
        <v>215</v>
      </c>
      <c r="E273" s="14">
        <f>+E274+E275</f>
        <v>0</v>
      </c>
      <c r="F273" s="14">
        <f>+F274+F275</f>
        <v>0</v>
      </c>
      <c r="G273" s="14">
        <f t="shared" si="4"/>
        <v>0</v>
      </c>
    </row>
    <row r="274" spans="2:7" x14ac:dyDescent="0.4">
      <c r="B274" s="12"/>
      <c r="C274" s="12"/>
      <c r="D274" s="13" t="s">
        <v>216</v>
      </c>
      <c r="E274" s="14"/>
      <c r="F274" s="14"/>
      <c r="G274" s="14">
        <f t="shared" si="4"/>
        <v>0</v>
      </c>
    </row>
    <row r="275" spans="2:7" x14ac:dyDescent="0.4">
      <c r="B275" s="12"/>
      <c r="C275" s="12"/>
      <c r="D275" s="13" t="s">
        <v>217</v>
      </c>
      <c r="E275" s="14"/>
      <c r="F275" s="14"/>
      <c r="G275" s="14">
        <f t="shared" si="4"/>
        <v>0</v>
      </c>
    </row>
    <row r="276" spans="2:7" x14ac:dyDescent="0.4">
      <c r="B276" s="12"/>
      <c r="C276" s="12"/>
      <c r="D276" s="13" t="s">
        <v>218</v>
      </c>
      <c r="E276" s="14"/>
      <c r="F276" s="14"/>
      <c r="G276" s="14">
        <f t="shared" si="4"/>
        <v>0</v>
      </c>
    </row>
    <row r="277" spans="2:7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</row>
    <row r="278" spans="2:7" x14ac:dyDescent="0.4">
      <c r="B278" s="12"/>
      <c r="C278" s="12"/>
      <c r="D278" s="13" t="s">
        <v>220</v>
      </c>
      <c r="E278" s="14">
        <f>+E279+E280</f>
        <v>0</v>
      </c>
      <c r="F278" s="14">
        <f>+F279+F280</f>
        <v>0</v>
      </c>
      <c r="G278" s="14">
        <f t="shared" si="4"/>
        <v>0</v>
      </c>
    </row>
    <row r="279" spans="2:7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</row>
    <row r="280" spans="2:7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</row>
    <row r="281" spans="2:7" x14ac:dyDescent="0.4">
      <c r="B281" s="12"/>
      <c r="C281" s="12"/>
      <c r="D281" s="13" t="s">
        <v>223</v>
      </c>
      <c r="E281" s="14"/>
      <c r="F281" s="14"/>
      <c r="G281" s="14">
        <f t="shared" si="4"/>
        <v>0</v>
      </c>
    </row>
    <row r="282" spans="2:7" x14ac:dyDescent="0.4">
      <c r="B282" s="12"/>
      <c r="C282" s="12"/>
      <c r="D282" s="13" t="s">
        <v>224</v>
      </c>
      <c r="E282" s="14"/>
      <c r="F282" s="14">
        <v>500000</v>
      </c>
      <c r="G282" s="14">
        <f t="shared" si="4"/>
        <v>-500000</v>
      </c>
    </row>
    <row r="283" spans="2:7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</row>
    <row r="284" spans="2:7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</row>
    <row r="285" spans="2:7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</row>
    <row r="286" spans="2:7" x14ac:dyDescent="0.4">
      <c r="B286" s="12"/>
      <c r="C286" s="12"/>
      <c r="D286" s="13" t="s">
        <v>228</v>
      </c>
      <c r="E286" s="14">
        <f>+E287</f>
        <v>0</v>
      </c>
      <c r="F286" s="14">
        <f>+F287</f>
        <v>0</v>
      </c>
      <c r="G286" s="14">
        <f t="shared" si="4"/>
        <v>0</v>
      </c>
    </row>
    <row r="287" spans="2:7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</row>
    <row r="288" spans="2:7" x14ac:dyDescent="0.4">
      <c r="B288" s="12"/>
      <c r="C288" s="15"/>
      <c r="D288" s="16" t="s">
        <v>230</v>
      </c>
      <c r="E288" s="17">
        <f>+E270+E273+E276+E277+E278+E281+E282+E283+E284+E285+E286</f>
        <v>0</v>
      </c>
      <c r="F288" s="17">
        <f>+F270+F273+F276+F277+F278+F281+F282+F283+F284+F285+F286</f>
        <v>500000</v>
      </c>
      <c r="G288" s="17">
        <f t="shared" si="4"/>
        <v>-500000</v>
      </c>
    </row>
    <row r="289" spans="2:7" x14ac:dyDescent="0.4">
      <c r="B289" s="12"/>
      <c r="C289" s="9" t="s">
        <v>113</v>
      </c>
      <c r="D289" s="13" t="s">
        <v>231</v>
      </c>
      <c r="E289" s="14"/>
      <c r="F289" s="14">
        <v>8660935</v>
      </c>
      <c r="G289" s="14">
        <f t="shared" si="4"/>
        <v>-8660935</v>
      </c>
    </row>
    <row r="290" spans="2:7" x14ac:dyDescent="0.4">
      <c r="B290" s="12"/>
      <c r="C290" s="12"/>
      <c r="D290" s="13" t="s">
        <v>232</v>
      </c>
      <c r="E290" s="14"/>
      <c r="F290" s="14"/>
      <c r="G290" s="14">
        <f t="shared" si="4"/>
        <v>0</v>
      </c>
    </row>
    <row r="291" spans="2:7" x14ac:dyDescent="0.4">
      <c r="B291" s="12"/>
      <c r="C291" s="12"/>
      <c r="D291" s="13" t="s">
        <v>233</v>
      </c>
      <c r="E291" s="14">
        <f>+E292+E293+E294+E295</f>
        <v>0</v>
      </c>
      <c r="F291" s="14">
        <f>+F292+F293+F294+F295</f>
        <v>4</v>
      </c>
      <c r="G291" s="14">
        <f t="shared" si="4"/>
        <v>-4</v>
      </c>
    </row>
    <row r="292" spans="2:7" x14ac:dyDescent="0.4">
      <c r="B292" s="12"/>
      <c r="C292" s="12"/>
      <c r="D292" s="13" t="s">
        <v>234</v>
      </c>
      <c r="E292" s="14"/>
      <c r="F292" s="14"/>
      <c r="G292" s="14">
        <f t="shared" si="4"/>
        <v>0</v>
      </c>
    </row>
    <row r="293" spans="2:7" x14ac:dyDescent="0.4">
      <c r="B293" s="12"/>
      <c r="C293" s="12"/>
      <c r="D293" s="13" t="s">
        <v>235</v>
      </c>
      <c r="E293" s="14"/>
      <c r="F293" s="14"/>
      <c r="G293" s="14">
        <f t="shared" si="4"/>
        <v>0</v>
      </c>
    </row>
    <row r="294" spans="2:7" x14ac:dyDescent="0.4">
      <c r="B294" s="12"/>
      <c r="C294" s="12"/>
      <c r="D294" s="13" t="s">
        <v>236</v>
      </c>
      <c r="E294" s="14"/>
      <c r="F294" s="14">
        <v>4</v>
      </c>
      <c r="G294" s="14">
        <f t="shared" si="4"/>
        <v>-4</v>
      </c>
    </row>
    <row r="295" spans="2:7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</row>
    <row r="296" spans="2:7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</row>
    <row r="297" spans="2:7" x14ac:dyDescent="0.4">
      <c r="B297" s="12"/>
      <c r="C297" s="12"/>
      <c r="D297" s="13" t="s">
        <v>239</v>
      </c>
      <c r="E297" s="14">
        <v>422000</v>
      </c>
      <c r="F297" s="14"/>
      <c r="G297" s="14">
        <f t="shared" si="4"/>
        <v>422000</v>
      </c>
    </row>
    <row r="298" spans="2:7" x14ac:dyDescent="0.4">
      <c r="B298" s="12"/>
      <c r="C298" s="12"/>
      <c r="D298" s="13" t="s">
        <v>240</v>
      </c>
      <c r="E298" s="14"/>
      <c r="F298" s="14"/>
      <c r="G298" s="14">
        <f t="shared" si="4"/>
        <v>0</v>
      </c>
    </row>
    <row r="299" spans="2:7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</row>
    <row r="300" spans="2:7" x14ac:dyDescent="0.4">
      <c r="B300" s="12"/>
      <c r="C300" s="12"/>
      <c r="D300" s="13" t="s">
        <v>242</v>
      </c>
      <c r="E300" s="14"/>
      <c r="F300" s="14"/>
      <c r="G300" s="14">
        <f t="shared" si="4"/>
        <v>0</v>
      </c>
    </row>
    <row r="301" spans="2:7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</row>
    <row r="302" spans="2:7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</row>
    <row r="303" spans="2:7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</row>
    <row r="304" spans="2:7" x14ac:dyDescent="0.4">
      <c r="B304" s="12"/>
      <c r="C304" s="12"/>
      <c r="D304" s="13" t="s">
        <v>246</v>
      </c>
      <c r="E304" s="14"/>
      <c r="F304" s="14"/>
      <c r="G304" s="14">
        <f t="shared" si="4"/>
        <v>0</v>
      </c>
    </row>
    <row r="305" spans="2:7" x14ac:dyDescent="0.4">
      <c r="B305" s="12"/>
      <c r="C305" s="15"/>
      <c r="D305" s="16" t="s">
        <v>247</v>
      </c>
      <c r="E305" s="17">
        <f>+E289+E290+E291+E296+E297+E298+E299+E300+E301+E302+E303+E304</f>
        <v>422000</v>
      </c>
      <c r="F305" s="17">
        <f>+F289+F290+F291+F296+F297+F298+F299+F300+F301+F302+F303+F304</f>
        <v>8660939</v>
      </c>
      <c r="G305" s="17">
        <f t="shared" si="4"/>
        <v>-8238939</v>
      </c>
    </row>
    <row r="306" spans="2:7" x14ac:dyDescent="0.4">
      <c r="B306" s="15"/>
      <c r="C306" s="24" t="s">
        <v>248</v>
      </c>
      <c r="D306" s="25"/>
      <c r="E306" s="26">
        <f xml:space="preserve"> +E288 - E305</f>
        <v>-422000</v>
      </c>
      <c r="F306" s="26">
        <f xml:space="preserve"> +F288 - F305</f>
        <v>-8160939</v>
      </c>
      <c r="G306" s="26">
        <f t="shared" si="4"/>
        <v>7738939</v>
      </c>
    </row>
    <row r="307" spans="2:7" x14ac:dyDescent="0.4">
      <c r="B307" s="18" t="s">
        <v>249</v>
      </c>
      <c r="C307" s="27"/>
      <c r="D307" s="28"/>
      <c r="E307" s="29">
        <f xml:space="preserve"> +E269 +E306</f>
        <v>-1638575</v>
      </c>
      <c r="F307" s="29">
        <f xml:space="preserve"> +F269 +F306</f>
        <v>10156089</v>
      </c>
      <c r="G307" s="29">
        <f t="shared" si="4"/>
        <v>-11794664</v>
      </c>
    </row>
    <row r="308" spans="2:7" x14ac:dyDescent="0.4">
      <c r="B308" s="30" t="s">
        <v>250</v>
      </c>
      <c r="C308" s="27" t="s">
        <v>251</v>
      </c>
      <c r="D308" s="28"/>
      <c r="E308" s="29">
        <v>47780953</v>
      </c>
      <c r="F308" s="29">
        <v>37624864</v>
      </c>
      <c r="G308" s="29">
        <f t="shared" si="4"/>
        <v>10156089</v>
      </c>
    </row>
    <row r="309" spans="2:7" x14ac:dyDescent="0.4">
      <c r="B309" s="31"/>
      <c r="C309" s="27" t="s">
        <v>252</v>
      </c>
      <c r="D309" s="28"/>
      <c r="E309" s="29">
        <f xml:space="preserve"> +E307 +E308</f>
        <v>46142378</v>
      </c>
      <c r="F309" s="29">
        <f xml:space="preserve"> +F307 +F308</f>
        <v>47780953</v>
      </c>
      <c r="G309" s="29">
        <f t="shared" si="4"/>
        <v>-1638575</v>
      </c>
    </row>
    <row r="310" spans="2:7" x14ac:dyDescent="0.4">
      <c r="B310" s="31"/>
      <c r="C310" s="27" t="s">
        <v>253</v>
      </c>
      <c r="D310" s="28"/>
      <c r="E310" s="29"/>
      <c r="F310" s="29"/>
      <c r="G310" s="29">
        <f t="shared" si="4"/>
        <v>0</v>
      </c>
    </row>
    <row r="311" spans="2:7" x14ac:dyDescent="0.4">
      <c r="B311" s="31"/>
      <c r="C311" s="27" t="s">
        <v>254</v>
      </c>
      <c r="D311" s="28"/>
      <c r="E311" s="29"/>
      <c r="F311" s="29"/>
      <c r="G311" s="29">
        <f t="shared" si="4"/>
        <v>0</v>
      </c>
    </row>
    <row r="312" spans="2:7" x14ac:dyDescent="0.4">
      <c r="B312" s="31"/>
      <c r="C312" s="27" t="s">
        <v>255</v>
      </c>
      <c r="D312" s="28"/>
      <c r="E312" s="29"/>
      <c r="F312" s="29"/>
      <c r="G312" s="29">
        <f t="shared" si="4"/>
        <v>0</v>
      </c>
    </row>
    <row r="313" spans="2:7" x14ac:dyDescent="0.4">
      <c r="B313" s="32"/>
      <c r="C313" s="27" t="s">
        <v>256</v>
      </c>
      <c r="D313" s="28"/>
      <c r="E313" s="29">
        <f xml:space="preserve"> +E309 +E310 +E311 - E312</f>
        <v>46142378</v>
      </c>
      <c r="F313" s="29">
        <f xml:space="preserve"> +F309 +F310 +F311 - F312</f>
        <v>47780953</v>
      </c>
      <c r="G313" s="29">
        <f t="shared" si="4"/>
        <v>-1638575</v>
      </c>
    </row>
  </sheetData>
  <mergeCells count="13">
    <mergeCell ref="B308:B313"/>
    <mergeCell ref="B242:B268"/>
    <mergeCell ref="C242:C255"/>
    <mergeCell ref="C256:C267"/>
    <mergeCell ref="B270:B306"/>
    <mergeCell ref="C270:C288"/>
    <mergeCell ref="C289:C305"/>
    <mergeCell ref="B2:G2"/>
    <mergeCell ref="B3:G3"/>
    <mergeCell ref="B5:D5"/>
    <mergeCell ref="B6:B241"/>
    <mergeCell ref="C6:C168"/>
    <mergeCell ref="C169:C24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41A7-D435-441B-9947-FD60B6A883FC}">
  <sheetPr>
    <pageSetUpPr fitToPage="1"/>
  </sheetPr>
  <dimension ref="B1:G31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259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+E7+E11+E18+E25+E28+E32+E44+E52</f>
        <v>74687501</v>
      </c>
      <c r="F6" s="11">
        <f>+F7+F11+F18+F25+F28+F32+F44+F52</f>
        <v>78998646</v>
      </c>
      <c r="G6" s="11">
        <f>E6-F6</f>
        <v>-4311145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+E12+E13+E14+E15+E16+E17</f>
        <v>29869931</v>
      </c>
      <c r="F11" s="14">
        <f>+F12+F13+F14+F15+F16+F17</f>
        <v>34758716</v>
      </c>
      <c r="G11" s="14">
        <f t="shared" si="0"/>
        <v>-4888785</v>
      </c>
    </row>
    <row r="12" spans="2:7" x14ac:dyDescent="0.4">
      <c r="B12" s="12"/>
      <c r="C12" s="12"/>
      <c r="D12" s="13" t="s">
        <v>12</v>
      </c>
      <c r="E12" s="14">
        <v>25598141</v>
      </c>
      <c r="F12" s="14">
        <v>30833602</v>
      </c>
      <c r="G12" s="14">
        <f t="shared" si="0"/>
        <v>-5235461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>
        <v>607746</v>
      </c>
      <c r="F14" s="14">
        <v>115663</v>
      </c>
      <c r="G14" s="14">
        <f t="shared" si="0"/>
        <v>492083</v>
      </c>
    </row>
    <row r="15" spans="2:7" x14ac:dyDescent="0.4">
      <c r="B15" s="12"/>
      <c r="C15" s="12"/>
      <c r="D15" s="13" t="s">
        <v>18</v>
      </c>
      <c r="E15" s="14">
        <v>3664044</v>
      </c>
      <c r="F15" s="14">
        <v>3809451</v>
      </c>
      <c r="G15" s="14">
        <f t="shared" si="0"/>
        <v>-145407</v>
      </c>
    </row>
    <row r="16" spans="2:7" x14ac:dyDescent="0.4">
      <c r="B16" s="12"/>
      <c r="C16" s="12"/>
      <c r="D16" s="13" t="s">
        <v>19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20</v>
      </c>
      <c r="E17" s="14"/>
      <c r="F17" s="14"/>
      <c r="G17" s="14">
        <f t="shared" si="0"/>
        <v>0</v>
      </c>
    </row>
    <row r="18" spans="2:7" x14ac:dyDescent="0.4">
      <c r="B18" s="12"/>
      <c r="C18" s="12"/>
      <c r="D18" s="13" t="s">
        <v>21</v>
      </c>
      <c r="E18" s="14">
        <f>+E19+E20+E21+E22+E23+E24</f>
        <v>0</v>
      </c>
      <c r="F18" s="14">
        <f>+F19+F20+F21+F22+F23+F24</f>
        <v>0</v>
      </c>
      <c r="G18" s="14">
        <f t="shared" si="0"/>
        <v>0</v>
      </c>
    </row>
    <row r="19" spans="2:7" x14ac:dyDescent="0.4">
      <c r="B19" s="12"/>
      <c r="C19" s="12"/>
      <c r="D19" s="13" t="s">
        <v>12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16</v>
      </c>
      <c r="E20" s="14"/>
      <c r="F20" s="14"/>
      <c r="G20" s="14">
        <f t="shared" si="0"/>
        <v>0</v>
      </c>
    </row>
    <row r="21" spans="2:7" x14ac:dyDescent="0.4">
      <c r="B21" s="12"/>
      <c r="C21" s="12"/>
      <c r="D21" s="13" t="s">
        <v>17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18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19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20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22</v>
      </c>
      <c r="E25" s="14">
        <f>+E26+E27</f>
        <v>4266846</v>
      </c>
      <c r="F25" s="14">
        <f>+F26+F27</f>
        <v>3974350</v>
      </c>
      <c r="G25" s="14">
        <f t="shared" si="0"/>
        <v>292496</v>
      </c>
    </row>
    <row r="26" spans="2:7" x14ac:dyDescent="0.4">
      <c r="B26" s="12"/>
      <c r="C26" s="12"/>
      <c r="D26" s="13" t="s">
        <v>23</v>
      </c>
      <c r="E26" s="14">
        <v>4266846</v>
      </c>
      <c r="F26" s="14">
        <v>3974350</v>
      </c>
      <c r="G26" s="14">
        <f t="shared" si="0"/>
        <v>292496</v>
      </c>
    </row>
    <row r="27" spans="2:7" x14ac:dyDescent="0.4">
      <c r="B27" s="12"/>
      <c r="C27" s="12"/>
      <c r="D27" s="13" t="s">
        <v>24</v>
      </c>
      <c r="E27" s="14"/>
      <c r="F27" s="14"/>
      <c r="G27" s="14">
        <f t="shared" si="0"/>
        <v>0</v>
      </c>
    </row>
    <row r="28" spans="2:7" x14ac:dyDescent="0.4">
      <c r="B28" s="12"/>
      <c r="C28" s="12"/>
      <c r="D28" s="13" t="s">
        <v>25</v>
      </c>
      <c r="E28" s="14">
        <f>+E29+E30+E31</f>
        <v>8321832</v>
      </c>
      <c r="F28" s="14">
        <f>+F29+F30+F31</f>
        <v>8168537</v>
      </c>
      <c r="G28" s="14">
        <f t="shared" si="0"/>
        <v>153295</v>
      </c>
    </row>
    <row r="29" spans="2:7" x14ac:dyDescent="0.4">
      <c r="B29" s="12"/>
      <c r="C29" s="12"/>
      <c r="D29" s="13" t="s">
        <v>26</v>
      </c>
      <c r="E29" s="14">
        <v>7789900</v>
      </c>
      <c r="F29" s="14">
        <v>7740185</v>
      </c>
      <c r="G29" s="14">
        <f t="shared" si="0"/>
        <v>49715</v>
      </c>
    </row>
    <row r="30" spans="2:7" x14ac:dyDescent="0.4">
      <c r="B30" s="12"/>
      <c r="C30" s="12"/>
      <c r="D30" s="13" t="s">
        <v>27</v>
      </c>
      <c r="E30" s="14"/>
      <c r="F30" s="14">
        <v>25799</v>
      </c>
      <c r="G30" s="14">
        <f t="shared" si="0"/>
        <v>-25799</v>
      </c>
    </row>
    <row r="31" spans="2:7" x14ac:dyDescent="0.4">
      <c r="B31" s="12"/>
      <c r="C31" s="12"/>
      <c r="D31" s="13" t="s">
        <v>28</v>
      </c>
      <c r="E31" s="14">
        <v>531932</v>
      </c>
      <c r="F31" s="14">
        <v>402553</v>
      </c>
      <c r="G31" s="14">
        <f t="shared" si="0"/>
        <v>129379</v>
      </c>
    </row>
    <row r="32" spans="2:7" x14ac:dyDescent="0.4">
      <c r="B32" s="12"/>
      <c r="C32" s="12"/>
      <c r="D32" s="13" t="s">
        <v>29</v>
      </c>
      <c r="E32" s="14">
        <f>+E33+E34+E35+E36+E37+E38+E39+E40+E41+E42+E43</f>
        <v>3515792</v>
      </c>
      <c r="F32" s="14">
        <f>+F33+F34+F35+F36+F37+F38+F39+F40+F41+F42+F43</f>
        <v>3817043</v>
      </c>
      <c r="G32" s="14">
        <f t="shared" si="0"/>
        <v>-301251</v>
      </c>
    </row>
    <row r="33" spans="2:7" x14ac:dyDescent="0.4">
      <c r="B33" s="12"/>
      <c r="C33" s="12"/>
      <c r="D33" s="13" t="s">
        <v>30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31</v>
      </c>
      <c r="E34" s="14"/>
      <c r="F34" s="14"/>
      <c r="G34" s="14">
        <f t="shared" si="0"/>
        <v>0</v>
      </c>
    </row>
    <row r="35" spans="2:7" x14ac:dyDescent="0.4">
      <c r="B35" s="12"/>
      <c r="C35" s="12"/>
      <c r="D35" s="13" t="s">
        <v>32</v>
      </c>
      <c r="E35" s="14"/>
      <c r="F35" s="14"/>
      <c r="G35" s="14">
        <f t="shared" si="0"/>
        <v>0</v>
      </c>
    </row>
    <row r="36" spans="2:7" x14ac:dyDescent="0.4">
      <c r="B36" s="12"/>
      <c r="C36" s="12"/>
      <c r="D36" s="13" t="s">
        <v>33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34</v>
      </c>
      <c r="E37" s="14">
        <v>3452000</v>
      </c>
      <c r="F37" s="14">
        <v>3762400</v>
      </c>
      <c r="G37" s="14">
        <f t="shared" si="0"/>
        <v>-310400</v>
      </c>
    </row>
    <row r="38" spans="2:7" x14ac:dyDescent="0.4">
      <c r="B38" s="12"/>
      <c r="C38" s="12"/>
      <c r="D38" s="13" t="s">
        <v>35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36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37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2"/>
      <c r="D42" s="13" t="s">
        <v>39</v>
      </c>
      <c r="E42" s="14"/>
      <c r="F42" s="14"/>
      <c r="G42" s="14">
        <f t="shared" si="0"/>
        <v>0</v>
      </c>
    </row>
    <row r="43" spans="2:7" x14ac:dyDescent="0.4">
      <c r="B43" s="12"/>
      <c r="C43" s="12"/>
      <c r="D43" s="13" t="s">
        <v>40</v>
      </c>
      <c r="E43" s="14">
        <v>63792</v>
      </c>
      <c r="F43" s="14">
        <v>54643</v>
      </c>
      <c r="G43" s="14">
        <f t="shared" si="0"/>
        <v>9149</v>
      </c>
    </row>
    <row r="44" spans="2:7" x14ac:dyDescent="0.4">
      <c r="B44" s="12"/>
      <c r="C44" s="12"/>
      <c r="D44" s="13" t="s">
        <v>41</v>
      </c>
      <c r="E44" s="14">
        <f>+E45+E46+E47+E48+E49+E50+E51</f>
        <v>28713100</v>
      </c>
      <c r="F44" s="14">
        <f>+F45+F46+F47+F48+F49+F50+F51</f>
        <v>28280000</v>
      </c>
      <c r="G44" s="14">
        <f t="shared" si="0"/>
        <v>433100</v>
      </c>
    </row>
    <row r="45" spans="2:7" x14ac:dyDescent="0.4">
      <c r="B45" s="12"/>
      <c r="C45" s="12"/>
      <c r="D45" s="13" t="s">
        <v>42</v>
      </c>
      <c r="E45" s="14">
        <v>431000</v>
      </c>
      <c r="F45" s="14"/>
      <c r="G45" s="14">
        <f t="shared" si="0"/>
        <v>431000</v>
      </c>
    </row>
    <row r="46" spans="2:7" x14ac:dyDescent="0.4">
      <c r="B46" s="12"/>
      <c r="C46" s="12"/>
      <c r="D46" s="13" t="s">
        <v>43</v>
      </c>
      <c r="E46" s="14"/>
      <c r="F46" s="14"/>
      <c r="G46" s="14">
        <f t="shared" si="0"/>
        <v>0</v>
      </c>
    </row>
    <row r="47" spans="2:7" x14ac:dyDescent="0.4">
      <c r="B47" s="12"/>
      <c r="C47" s="12"/>
      <c r="D47" s="13" t="s">
        <v>44</v>
      </c>
      <c r="E47" s="14">
        <v>1080000</v>
      </c>
      <c r="F47" s="14">
        <v>1080000</v>
      </c>
      <c r="G47" s="14">
        <f t="shared" si="0"/>
        <v>0</v>
      </c>
    </row>
    <row r="48" spans="2:7" x14ac:dyDescent="0.4">
      <c r="B48" s="12"/>
      <c r="C48" s="12"/>
      <c r="D48" s="13" t="s">
        <v>45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46</v>
      </c>
      <c r="E49" s="14">
        <v>27082100</v>
      </c>
      <c r="F49" s="14">
        <v>27080000</v>
      </c>
      <c r="G49" s="14">
        <f t="shared" si="0"/>
        <v>2100</v>
      </c>
    </row>
    <row r="50" spans="2:7" x14ac:dyDescent="0.4">
      <c r="B50" s="12"/>
      <c r="C50" s="12"/>
      <c r="D50" s="13" t="s">
        <v>47</v>
      </c>
      <c r="E50" s="14"/>
      <c r="F50" s="14"/>
      <c r="G50" s="14">
        <f t="shared" si="0"/>
        <v>0</v>
      </c>
    </row>
    <row r="51" spans="2:7" x14ac:dyDescent="0.4">
      <c r="B51" s="12"/>
      <c r="C51" s="12"/>
      <c r="D51" s="13" t="s">
        <v>48</v>
      </c>
      <c r="E51" s="14">
        <v>120000</v>
      </c>
      <c r="F51" s="14">
        <v>120000</v>
      </c>
      <c r="G51" s="14">
        <f t="shared" si="0"/>
        <v>0</v>
      </c>
    </row>
    <row r="52" spans="2:7" x14ac:dyDescent="0.4">
      <c r="B52" s="12"/>
      <c r="C52" s="12"/>
      <c r="D52" s="13" t="s">
        <v>49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50</v>
      </c>
      <c r="E53" s="14">
        <f>+E54+E59+E65</f>
        <v>0</v>
      </c>
      <c r="F53" s="14">
        <f>+F54+F59+F65</f>
        <v>0</v>
      </c>
      <c r="G53" s="14">
        <f t="shared" si="0"/>
        <v>0</v>
      </c>
    </row>
    <row r="54" spans="2:7" x14ac:dyDescent="0.4">
      <c r="B54" s="12"/>
      <c r="C54" s="12"/>
      <c r="D54" s="13" t="s">
        <v>51</v>
      </c>
      <c r="E54" s="14">
        <f>+E55+E56+E57+E58</f>
        <v>0</v>
      </c>
      <c r="F54" s="14">
        <f>+F55+F56+F57+F58</f>
        <v>0</v>
      </c>
      <c r="G54" s="14">
        <f t="shared" si="0"/>
        <v>0</v>
      </c>
    </row>
    <row r="55" spans="2:7" x14ac:dyDescent="0.4">
      <c r="B55" s="12"/>
      <c r="C55" s="12"/>
      <c r="D55" s="13" t="s">
        <v>52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26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40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48</v>
      </c>
      <c r="E58" s="14"/>
      <c r="F58" s="14"/>
      <c r="G58" s="14">
        <f t="shared" si="0"/>
        <v>0</v>
      </c>
    </row>
    <row r="59" spans="2:7" x14ac:dyDescent="0.4">
      <c r="B59" s="12"/>
      <c r="C59" s="12"/>
      <c r="D59" s="13" t="s">
        <v>53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</row>
    <row r="60" spans="2:7" x14ac:dyDescent="0.4">
      <c r="B60" s="12"/>
      <c r="C60" s="12"/>
      <c r="D60" s="13" t="s">
        <v>54</v>
      </c>
      <c r="E60" s="14"/>
      <c r="F60" s="14"/>
      <c r="G60" s="14">
        <f t="shared" si="0"/>
        <v>0</v>
      </c>
    </row>
    <row r="61" spans="2:7" x14ac:dyDescent="0.4">
      <c r="B61" s="12"/>
      <c r="C61" s="12"/>
      <c r="D61" s="13" t="s">
        <v>40</v>
      </c>
      <c r="E61" s="14"/>
      <c r="F61" s="14"/>
      <c r="G61" s="14">
        <f t="shared" si="0"/>
        <v>0</v>
      </c>
    </row>
    <row r="62" spans="2:7" x14ac:dyDescent="0.4">
      <c r="B62" s="12"/>
      <c r="C62" s="12"/>
      <c r="D62" s="13" t="s">
        <v>42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43</v>
      </c>
      <c r="E63" s="14"/>
      <c r="F63" s="14"/>
      <c r="G63" s="14">
        <f t="shared" si="0"/>
        <v>0</v>
      </c>
    </row>
    <row r="64" spans="2:7" x14ac:dyDescent="0.4">
      <c r="B64" s="12"/>
      <c r="C64" s="12"/>
      <c r="D64" s="13" t="s">
        <v>48</v>
      </c>
      <c r="E64" s="14"/>
      <c r="F64" s="14"/>
      <c r="G64" s="14">
        <f t="shared" si="0"/>
        <v>0</v>
      </c>
    </row>
    <row r="65" spans="2:7" x14ac:dyDescent="0.4">
      <c r="B65" s="12"/>
      <c r="C65" s="12"/>
      <c r="D65" s="13" t="s">
        <v>41</v>
      </c>
      <c r="E65" s="14">
        <f>+E66+E67+E68</f>
        <v>0</v>
      </c>
      <c r="F65" s="14">
        <f>+F66+F67+F68</f>
        <v>0</v>
      </c>
      <c r="G65" s="14">
        <f t="shared" si="0"/>
        <v>0</v>
      </c>
    </row>
    <row r="66" spans="2:7" x14ac:dyDescent="0.4">
      <c r="B66" s="12"/>
      <c r="C66" s="12"/>
      <c r="D66" s="13" t="s">
        <v>54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40</v>
      </c>
      <c r="E67" s="14"/>
      <c r="F67" s="14"/>
      <c r="G67" s="14">
        <f t="shared" si="0"/>
        <v>0</v>
      </c>
    </row>
    <row r="68" spans="2:7" x14ac:dyDescent="0.4">
      <c r="B68" s="12"/>
      <c r="C68" s="12"/>
      <c r="D68" s="13" t="s">
        <v>48</v>
      </c>
      <c r="E68" s="14"/>
      <c r="F68" s="14"/>
      <c r="G68" s="14">
        <f t="shared" si="0"/>
        <v>0</v>
      </c>
    </row>
    <row r="69" spans="2:7" x14ac:dyDescent="0.4">
      <c r="B69" s="12"/>
      <c r="C69" s="12"/>
      <c r="D69" s="13" t="s">
        <v>55</v>
      </c>
      <c r="E69" s="14">
        <f>+E70+E73+E74</f>
        <v>0</v>
      </c>
      <c r="F69" s="14">
        <f>+F70+F73+F74</f>
        <v>0</v>
      </c>
      <c r="G69" s="14">
        <f t="shared" si="0"/>
        <v>0</v>
      </c>
    </row>
    <row r="70" spans="2:7" x14ac:dyDescent="0.4">
      <c r="B70" s="12"/>
      <c r="C70" s="12"/>
      <c r="D70" s="13" t="s">
        <v>56</v>
      </c>
      <c r="E70" s="14">
        <f>+E71+E72</f>
        <v>0</v>
      </c>
      <c r="F70" s="14">
        <f>+F71+F72</f>
        <v>0</v>
      </c>
      <c r="G70" s="14">
        <f t="shared" si="0"/>
        <v>0</v>
      </c>
    </row>
    <row r="71" spans="2:7" x14ac:dyDescent="0.4">
      <c r="B71" s="12"/>
      <c r="C71" s="12"/>
      <c r="D71" s="13" t="s">
        <v>52</v>
      </c>
      <c r="E71" s="14"/>
      <c r="F71" s="14"/>
      <c r="G71" s="14">
        <f t="shared" ref="G71:G134" si="1">E71-F71</f>
        <v>0</v>
      </c>
    </row>
    <row r="72" spans="2:7" x14ac:dyDescent="0.4">
      <c r="B72" s="12"/>
      <c r="C72" s="12"/>
      <c r="D72" s="13" t="s">
        <v>26</v>
      </c>
      <c r="E72" s="14"/>
      <c r="F72" s="14"/>
      <c r="G72" s="14">
        <f t="shared" si="1"/>
        <v>0</v>
      </c>
    </row>
    <row r="73" spans="2:7" x14ac:dyDescent="0.4">
      <c r="B73" s="12"/>
      <c r="C73" s="12"/>
      <c r="D73" s="13" t="s">
        <v>57</v>
      </c>
      <c r="E73" s="14"/>
      <c r="F73" s="14"/>
      <c r="G73" s="14">
        <f t="shared" si="1"/>
        <v>0</v>
      </c>
    </row>
    <row r="74" spans="2:7" x14ac:dyDescent="0.4">
      <c r="B74" s="12"/>
      <c r="C74" s="12"/>
      <c r="D74" s="13" t="s">
        <v>41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</row>
    <row r="75" spans="2:7" x14ac:dyDescent="0.4">
      <c r="B75" s="12"/>
      <c r="C75" s="12"/>
      <c r="D75" s="13" t="s">
        <v>42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43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46</v>
      </c>
      <c r="E77" s="14"/>
      <c r="F77" s="14"/>
      <c r="G77" s="14">
        <f t="shared" si="1"/>
        <v>0</v>
      </c>
    </row>
    <row r="78" spans="2:7" x14ac:dyDescent="0.4">
      <c r="B78" s="12"/>
      <c r="C78" s="12"/>
      <c r="D78" s="13" t="s">
        <v>47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48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58</v>
      </c>
      <c r="E80" s="14">
        <f>+E81+E84+E87+E90+E93+E94+E98+E99</f>
        <v>0</v>
      </c>
      <c r="F80" s="14">
        <f>+F81+F84+F87+F90+F93+F94+F98+F99</f>
        <v>0</v>
      </c>
      <c r="G80" s="14">
        <f t="shared" si="1"/>
        <v>0</v>
      </c>
    </row>
    <row r="81" spans="2:7" x14ac:dyDescent="0.4">
      <c r="B81" s="12"/>
      <c r="C81" s="12"/>
      <c r="D81" s="13" t="s">
        <v>59</v>
      </c>
      <c r="E81" s="14">
        <f>+E82+E83</f>
        <v>0</v>
      </c>
      <c r="F81" s="14">
        <f>+F82+F83</f>
        <v>0</v>
      </c>
      <c r="G81" s="14">
        <f t="shared" si="1"/>
        <v>0</v>
      </c>
    </row>
    <row r="82" spans="2:7" x14ac:dyDescent="0.4">
      <c r="B82" s="12"/>
      <c r="C82" s="12"/>
      <c r="D82" s="13" t="s">
        <v>60</v>
      </c>
      <c r="E82" s="14"/>
      <c r="F82" s="14"/>
      <c r="G82" s="14">
        <f t="shared" si="1"/>
        <v>0</v>
      </c>
    </row>
    <row r="83" spans="2:7" x14ac:dyDescent="0.4">
      <c r="B83" s="12"/>
      <c r="C83" s="12"/>
      <c r="D83" s="13" t="s">
        <v>61</v>
      </c>
      <c r="E83" s="14"/>
      <c r="F83" s="14"/>
      <c r="G83" s="14">
        <f t="shared" si="1"/>
        <v>0</v>
      </c>
    </row>
    <row r="84" spans="2:7" x14ac:dyDescent="0.4">
      <c r="B84" s="12"/>
      <c r="C84" s="12"/>
      <c r="D84" s="13" t="s">
        <v>62</v>
      </c>
      <c r="E84" s="14">
        <f>+E85+E86</f>
        <v>0</v>
      </c>
      <c r="F84" s="14">
        <f>+F85+F86</f>
        <v>0</v>
      </c>
      <c r="G84" s="14">
        <f t="shared" si="1"/>
        <v>0</v>
      </c>
    </row>
    <row r="85" spans="2:7" x14ac:dyDescent="0.4">
      <c r="B85" s="12"/>
      <c r="C85" s="12"/>
      <c r="D85" s="13" t="s">
        <v>63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61</v>
      </c>
      <c r="E86" s="14"/>
      <c r="F86" s="14"/>
      <c r="G86" s="14">
        <f t="shared" si="1"/>
        <v>0</v>
      </c>
    </row>
    <row r="87" spans="2:7" x14ac:dyDescent="0.4">
      <c r="B87" s="12"/>
      <c r="C87" s="12"/>
      <c r="D87" s="13" t="s">
        <v>64</v>
      </c>
      <c r="E87" s="14">
        <f>+E88+E89</f>
        <v>0</v>
      </c>
      <c r="F87" s="14">
        <f>+F88+F89</f>
        <v>0</v>
      </c>
      <c r="G87" s="14">
        <f t="shared" si="1"/>
        <v>0</v>
      </c>
    </row>
    <row r="88" spans="2:7" x14ac:dyDescent="0.4">
      <c r="B88" s="12"/>
      <c r="C88" s="12"/>
      <c r="D88" s="13" t="s">
        <v>65</v>
      </c>
      <c r="E88" s="14"/>
      <c r="F88" s="14"/>
      <c r="G88" s="14">
        <f t="shared" si="1"/>
        <v>0</v>
      </c>
    </row>
    <row r="89" spans="2:7" x14ac:dyDescent="0.4">
      <c r="B89" s="12"/>
      <c r="C89" s="12"/>
      <c r="D89" s="13" t="s">
        <v>61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66</v>
      </c>
      <c r="E90" s="14">
        <f>+E91+E92</f>
        <v>0</v>
      </c>
      <c r="F90" s="14">
        <f>+F91+F92</f>
        <v>0</v>
      </c>
      <c r="G90" s="14">
        <f t="shared" si="1"/>
        <v>0</v>
      </c>
    </row>
    <row r="91" spans="2:7" x14ac:dyDescent="0.4">
      <c r="B91" s="12"/>
      <c r="C91" s="12"/>
      <c r="D91" s="13" t="s">
        <v>67</v>
      </c>
      <c r="E91" s="14"/>
      <c r="F91" s="14"/>
      <c r="G91" s="14">
        <f t="shared" si="1"/>
        <v>0</v>
      </c>
    </row>
    <row r="92" spans="2:7" x14ac:dyDescent="0.4">
      <c r="B92" s="12"/>
      <c r="C92" s="12"/>
      <c r="D92" s="13" t="s">
        <v>61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68</v>
      </c>
      <c r="E93" s="14"/>
      <c r="F93" s="14"/>
      <c r="G93" s="14">
        <f t="shared" si="1"/>
        <v>0</v>
      </c>
    </row>
    <row r="94" spans="2:7" x14ac:dyDescent="0.4">
      <c r="B94" s="12"/>
      <c r="C94" s="12"/>
      <c r="D94" s="13" t="s">
        <v>29</v>
      </c>
      <c r="E94" s="14">
        <f>+E95+E96+E97</f>
        <v>0</v>
      </c>
      <c r="F94" s="14">
        <f>+F95+F96+F97</f>
        <v>0</v>
      </c>
      <c r="G94" s="14">
        <f t="shared" si="1"/>
        <v>0</v>
      </c>
    </row>
    <row r="95" spans="2:7" x14ac:dyDescent="0.4">
      <c r="B95" s="12"/>
      <c r="C95" s="12"/>
      <c r="D95" s="13" t="s">
        <v>69</v>
      </c>
      <c r="E95" s="14"/>
      <c r="F95" s="14"/>
      <c r="G95" s="14">
        <f t="shared" si="1"/>
        <v>0</v>
      </c>
    </row>
    <row r="96" spans="2:7" x14ac:dyDescent="0.4">
      <c r="B96" s="12"/>
      <c r="C96" s="12"/>
      <c r="D96" s="13" t="s">
        <v>70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40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57</v>
      </c>
      <c r="E98" s="14"/>
      <c r="F98" s="14"/>
      <c r="G98" s="14">
        <f t="shared" si="1"/>
        <v>0</v>
      </c>
    </row>
    <row r="99" spans="2:7" x14ac:dyDescent="0.4">
      <c r="B99" s="12"/>
      <c r="C99" s="12"/>
      <c r="D99" s="13" t="s">
        <v>41</v>
      </c>
      <c r="E99" s="14">
        <f>+E100+E101+E102+E103+E104</f>
        <v>0</v>
      </c>
      <c r="F99" s="14">
        <f>+F100+F101+F102+F103+F104</f>
        <v>0</v>
      </c>
      <c r="G99" s="14">
        <f t="shared" si="1"/>
        <v>0</v>
      </c>
    </row>
    <row r="100" spans="2:7" x14ac:dyDescent="0.4">
      <c r="B100" s="12"/>
      <c r="C100" s="12"/>
      <c r="D100" s="13" t="s">
        <v>42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43</v>
      </c>
      <c r="E101" s="14"/>
      <c r="F101" s="14"/>
      <c r="G101" s="14">
        <f t="shared" si="1"/>
        <v>0</v>
      </c>
    </row>
    <row r="102" spans="2:7" x14ac:dyDescent="0.4">
      <c r="B102" s="12"/>
      <c r="C102" s="12"/>
      <c r="D102" s="13" t="s">
        <v>46</v>
      </c>
      <c r="E102" s="14"/>
      <c r="F102" s="14"/>
      <c r="G102" s="14">
        <f t="shared" si="1"/>
        <v>0</v>
      </c>
    </row>
    <row r="103" spans="2:7" x14ac:dyDescent="0.4">
      <c r="B103" s="12"/>
      <c r="C103" s="12"/>
      <c r="D103" s="13" t="s">
        <v>47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48</v>
      </c>
      <c r="E104" s="14"/>
      <c r="F104" s="14"/>
      <c r="G104" s="14">
        <f t="shared" si="1"/>
        <v>0</v>
      </c>
    </row>
    <row r="105" spans="2:7" x14ac:dyDescent="0.4">
      <c r="B105" s="12"/>
      <c r="C105" s="12"/>
      <c r="D105" s="13" t="s">
        <v>71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72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</row>
    <row r="107" spans="2:7" x14ac:dyDescent="0.4">
      <c r="B107" s="12"/>
      <c r="C107" s="12"/>
      <c r="D107" s="13" t="s">
        <v>73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</row>
    <row r="108" spans="2:7" x14ac:dyDescent="0.4">
      <c r="B108" s="12"/>
      <c r="C108" s="12"/>
      <c r="D108" s="13" t="s">
        <v>74</v>
      </c>
      <c r="E108" s="14"/>
      <c r="F108" s="14"/>
      <c r="G108" s="14">
        <f t="shared" si="1"/>
        <v>0</v>
      </c>
    </row>
    <row r="109" spans="2:7" x14ac:dyDescent="0.4">
      <c r="B109" s="12"/>
      <c r="C109" s="12"/>
      <c r="D109" s="13" t="s">
        <v>75</v>
      </c>
      <c r="E109" s="14"/>
      <c r="F109" s="14"/>
      <c r="G109" s="14">
        <f t="shared" si="1"/>
        <v>0</v>
      </c>
    </row>
    <row r="110" spans="2:7" x14ac:dyDescent="0.4">
      <c r="B110" s="12"/>
      <c r="C110" s="12"/>
      <c r="D110" s="13" t="s">
        <v>76</v>
      </c>
      <c r="E110" s="14"/>
      <c r="F110" s="14"/>
      <c r="G110" s="14">
        <f t="shared" si="1"/>
        <v>0</v>
      </c>
    </row>
    <row r="111" spans="2:7" x14ac:dyDescent="0.4">
      <c r="B111" s="12"/>
      <c r="C111" s="12"/>
      <c r="D111" s="13" t="s">
        <v>77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78</v>
      </c>
      <c r="E112" s="14"/>
      <c r="F112" s="14"/>
      <c r="G112" s="14">
        <f t="shared" si="1"/>
        <v>0</v>
      </c>
    </row>
    <row r="113" spans="2:7" x14ac:dyDescent="0.4">
      <c r="B113" s="12"/>
      <c r="C113" s="12"/>
      <c r="D113" s="13" t="s">
        <v>79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80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81</v>
      </c>
      <c r="E115" s="14"/>
      <c r="F115" s="14"/>
      <c r="G115" s="14">
        <f t="shared" si="1"/>
        <v>0</v>
      </c>
    </row>
    <row r="116" spans="2:7" x14ac:dyDescent="0.4">
      <c r="B116" s="12"/>
      <c r="C116" s="12"/>
      <c r="D116" s="13" t="s">
        <v>82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</row>
    <row r="117" spans="2:7" x14ac:dyDescent="0.4">
      <c r="B117" s="12"/>
      <c r="C117" s="12"/>
      <c r="D117" s="13" t="s">
        <v>83</v>
      </c>
      <c r="E117" s="14"/>
      <c r="F117" s="14"/>
      <c r="G117" s="14">
        <f t="shared" si="1"/>
        <v>0</v>
      </c>
    </row>
    <row r="118" spans="2:7" x14ac:dyDescent="0.4">
      <c r="B118" s="12"/>
      <c r="C118" s="12"/>
      <c r="D118" s="13" t="s">
        <v>84</v>
      </c>
      <c r="E118" s="14"/>
      <c r="F118" s="14"/>
      <c r="G118" s="14">
        <f t="shared" si="1"/>
        <v>0</v>
      </c>
    </row>
    <row r="119" spans="2:7" x14ac:dyDescent="0.4">
      <c r="B119" s="12"/>
      <c r="C119" s="12"/>
      <c r="D119" s="13" t="s">
        <v>85</v>
      </c>
      <c r="E119" s="14"/>
      <c r="F119" s="14"/>
      <c r="G119" s="14">
        <f t="shared" si="1"/>
        <v>0</v>
      </c>
    </row>
    <row r="120" spans="2:7" x14ac:dyDescent="0.4">
      <c r="B120" s="12"/>
      <c r="C120" s="12"/>
      <c r="D120" s="13" t="s">
        <v>86</v>
      </c>
      <c r="E120" s="14"/>
      <c r="F120" s="14"/>
      <c r="G120" s="14">
        <f t="shared" si="1"/>
        <v>0</v>
      </c>
    </row>
    <row r="121" spans="2:7" x14ac:dyDescent="0.4">
      <c r="B121" s="12"/>
      <c r="C121" s="12"/>
      <c r="D121" s="13" t="s">
        <v>87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88</v>
      </c>
      <c r="E122" s="14">
        <f>+E123+E124+E125</f>
        <v>0</v>
      </c>
      <c r="F122" s="14">
        <f>+F123+F124+F125</f>
        <v>0</v>
      </c>
      <c r="G122" s="14">
        <f t="shared" si="1"/>
        <v>0</v>
      </c>
    </row>
    <row r="123" spans="2:7" x14ac:dyDescent="0.4">
      <c r="B123" s="12"/>
      <c r="C123" s="12"/>
      <c r="D123" s="13" t="s">
        <v>89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90</v>
      </c>
      <c r="E124" s="14"/>
      <c r="F124" s="14"/>
      <c r="G124" s="14">
        <f t="shared" si="1"/>
        <v>0</v>
      </c>
    </row>
    <row r="125" spans="2:7" x14ac:dyDescent="0.4">
      <c r="B125" s="12"/>
      <c r="C125" s="12"/>
      <c r="D125" s="13" t="s">
        <v>91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92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41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</row>
    <row r="128" spans="2:7" x14ac:dyDescent="0.4">
      <c r="B128" s="12"/>
      <c r="C128" s="12"/>
      <c r="D128" s="13" t="s">
        <v>42</v>
      </c>
      <c r="E128" s="14"/>
      <c r="F128" s="14"/>
      <c r="G128" s="14">
        <f t="shared" si="1"/>
        <v>0</v>
      </c>
    </row>
    <row r="129" spans="2:7" x14ac:dyDescent="0.4">
      <c r="B129" s="12"/>
      <c r="C129" s="12"/>
      <c r="D129" s="13" t="s">
        <v>43</v>
      </c>
      <c r="E129" s="14"/>
      <c r="F129" s="14"/>
      <c r="G129" s="14">
        <f t="shared" si="1"/>
        <v>0</v>
      </c>
    </row>
    <row r="130" spans="2:7" x14ac:dyDescent="0.4">
      <c r="B130" s="12"/>
      <c r="C130" s="12"/>
      <c r="D130" s="13" t="s">
        <v>46</v>
      </c>
      <c r="E130" s="14"/>
      <c r="F130" s="14"/>
      <c r="G130" s="14">
        <f t="shared" si="1"/>
        <v>0</v>
      </c>
    </row>
    <row r="131" spans="2:7" x14ac:dyDescent="0.4">
      <c r="B131" s="12"/>
      <c r="C131" s="12"/>
      <c r="D131" s="13" t="s">
        <v>47</v>
      </c>
      <c r="E131" s="14"/>
      <c r="F131" s="14"/>
      <c r="G131" s="14">
        <f t="shared" si="1"/>
        <v>0</v>
      </c>
    </row>
    <row r="132" spans="2:7" x14ac:dyDescent="0.4">
      <c r="B132" s="12"/>
      <c r="C132" s="12"/>
      <c r="D132" s="13" t="s">
        <v>48</v>
      </c>
      <c r="E132" s="14"/>
      <c r="F132" s="14"/>
      <c r="G132" s="14">
        <f t="shared" si="1"/>
        <v>0</v>
      </c>
    </row>
    <row r="133" spans="2:7" x14ac:dyDescent="0.4">
      <c r="B133" s="12"/>
      <c r="C133" s="12"/>
      <c r="D133" s="13" t="s">
        <v>49</v>
      </c>
      <c r="E133" s="14"/>
      <c r="F133" s="14"/>
      <c r="G133" s="14">
        <f t="shared" si="1"/>
        <v>0</v>
      </c>
    </row>
    <row r="134" spans="2:7" x14ac:dyDescent="0.4">
      <c r="B134" s="12"/>
      <c r="C134" s="12"/>
      <c r="D134" s="13" t="s">
        <v>93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</row>
    <row r="135" spans="2:7" x14ac:dyDescent="0.4">
      <c r="B135" s="12"/>
      <c r="C135" s="12"/>
      <c r="D135" s="13" t="s">
        <v>56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</row>
    <row r="136" spans="2:7" x14ac:dyDescent="0.4">
      <c r="B136" s="12"/>
      <c r="C136" s="12"/>
      <c r="D136" s="13" t="s">
        <v>52</v>
      </c>
      <c r="E136" s="14"/>
      <c r="F136" s="14"/>
      <c r="G136" s="14">
        <f t="shared" si="2"/>
        <v>0</v>
      </c>
    </row>
    <row r="137" spans="2:7" x14ac:dyDescent="0.4">
      <c r="B137" s="12"/>
      <c r="C137" s="12"/>
      <c r="D137" s="13" t="s">
        <v>26</v>
      </c>
      <c r="E137" s="14"/>
      <c r="F137" s="14"/>
      <c r="G137" s="14">
        <f t="shared" si="2"/>
        <v>0</v>
      </c>
    </row>
    <row r="138" spans="2:7" x14ac:dyDescent="0.4">
      <c r="B138" s="12"/>
      <c r="C138" s="12"/>
      <c r="D138" s="13" t="s">
        <v>94</v>
      </c>
      <c r="E138" s="14"/>
      <c r="F138" s="14"/>
      <c r="G138" s="14">
        <f t="shared" si="2"/>
        <v>0</v>
      </c>
    </row>
    <row r="139" spans="2:7" x14ac:dyDescent="0.4">
      <c r="B139" s="12"/>
      <c r="C139" s="12"/>
      <c r="D139" s="13" t="s">
        <v>87</v>
      </c>
      <c r="E139" s="14"/>
      <c r="F139" s="14"/>
      <c r="G139" s="14">
        <f t="shared" si="2"/>
        <v>0</v>
      </c>
    </row>
    <row r="140" spans="2:7" x14ac:dyDescent="0.4">
      <c r="B140" s="12"/>
      <c r="C140" s="12"/>
      <c r="D140" s="13" t="s">
        <v>41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</row>
    <row r="141" spans="2:7" x14ac:dyDescent="0.4">
      <c r="B141" s="12"/>
      <c r="C141" s="12"/>
      <c r="D141" s="13" t="s">
        <v>42</v>
      </c>
      <c r="E141" s="14"/>
      <c r="F141" s="14"/>
      <c r="G141" s="14">
        <f t="shared" si="2"/>
        <v>0</v>
      </c>
    </row>
    <row r="142" spans="2:7" x14ac:dyDescent="0.4">
      <c r="B142" s="12"/>
      <c r="C142" s="12"/>
      <c r="D142" s="13" t="s">
        <v>43</v>
      </c>
      <c r="E142" s="14"/>
      <c r="F142" s="14"/>
      <c r="G142" s="14">
        <f t="shared" si="2"/>
        <v>0</v>
      </c>
    </row>
    <row r="143" spans="2:7" x14ac:dyDescent="0.4">
      <c r="B143" s="12"/>
      <c r="C143" s="12"/>
      <c r="D143" s="13" t="s">
        <v>46</v>
      </c>
      <c r="E143" s="14"/>
      <c r="F143" s="14"/>
      <c r="G143" s="14">
        <f t="shared" si="2"/>
        <v>0</v>
      </c>
    </row>
    <row r="144" spans="2:7" x14ac:dyDescent="0.4">
      <c r="B144" s="12"/>
      <c r="C144" s="12"/>
      <c r="D144" s="13" t="s">
        <v>47</v>
      </c>
      <c r="E144" s="14"/>
      <c r="F144" s="14"/>
      <c r="G144" s="14">
        <f t="shared" si="2"/>
        <v>0</v>
      </c>
    </row>
    <row r="145" spans="2:7" x14ac:dyDescent="0.4">
      <c r="B145" s="12"/>
      <c r="C145" s="12"/>
      <c r="D145" s="13" t="s">
        <v>48</v>
      </c>
      <c r="E145" s="14"/>
      <c r="F145" s="14"/>
      <c r="G145" s="14">
        <f t="shared" si="2"/>
        <v>0</v>
      </c>
    </row>
    <row r="146" spans="2:7" x14ac:dyDescent="0.4">
      <c r="B146" s="12"/>
      <c r="C146" s="12"/>
      <c r="D146" s="13" t="s">
        <v>95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</row>
    <row r="147" spans="2:7" x14ac:dyDescent="0.4">
      <c r="B147" s="12"/>
      <c r="C147" s="12"/>
      <c r="D147" s="13" t="s">
        <v>96</v>
      </c>
      <c r="E147" s="14"/>
      <c r="F147" s="14"/>
      <c r="G147" s="14">
        <f t="shared" si="2"/>
        <v>0</v>
      </c>
    </row>
    <row r="148" spans="2:7" x14ac:dyDescent="0.4">
      <c r="B148" s="12"/>
      <c r="C148" s="12"/>
      <c r="D148" s="13" t="s">
        <v>97</v>
      </c>
      <c r="E148" s="14"/>
      <c r="F148" s="14"/>
      <c r="G148" s="14">
        <f t="shared" si="2"/>
        <v>0</v>
      </c>
    </row>
    <row r="149" spans="2:7" x14ac:dyDescent="0.4">
      <c r="B149" s="12"/>
      <c r="C149" s="12"/>
      <c r="D149" s="13" t="s">
        <v>98</v>
      </c>
      <c r="E149" s="14"/>
      <c r="F149" s="14"/>
      <c r="G149" s="14">
        <f t="shared" si="2"/>
        <v>0</v>
      </c>
    </row>
    <row r="150" spans="2:7" x14ac:dyDescent="0.4">
      <c r="B150" s="12"/>
      <c r="C150" s="12"/>
      <c r="D150" s="13" t="s">
        <v>99</v>
      </c>
      <c r="E150" s="14"/>
      <c r="F150" s="14"/>
      <c r="G150" s="14">
        <f t="shared" si="2"/>
        <v>0</v>
      </c>
    </row>
    <row r="151" spans="2:7" x14ac:dyDescent="0.4">
      <c r="B151" s="12"/>
      <c r="C151" s="12"/>
      <c r="D151" s="13" t="s">
        <v>100</v>
      </c>
      <c r="E151" s="14"/>
      <c r="F151" s="14"/>
      <c r="G151" s="14">
        <f t="shared" si="2"/>
        <v>0</v>
      </c>
    </row>
    <row r="152" spans="2:7" x14ac:dyDescent="0.4">
      <c r="B152" s="12"/>
      <c r="C152" s="12"/>
      <c r="D152" s="13" t="s">
        <v>101</v>
      </c>
      <c r="E152" s="14"/>
      <c r="F152" s="14"/>
      <c r="G152" s="14">
        <f t="shared" si="2"/>
        <v>0</v>
      </c>
    </row>
    <row r="153" spans="2:7" x14ac:dyDescent="0.4">
      <c r="B153" s="12"/>
      <c r="C153" s="12"/>
      <c r="D153" s="13" t="s">
        <v>102</v>
      </c>
      <c r="E153" s="14"/>
      <c r="F153" s="14"/>
      <c r="G153" s="14">
        <f t="shared" si="2"/>
        <v>0</v>
      </c>
    </row>
    <row r="154" spans="2:7" x14ac:dyDescent="0.4">
      <c r="B154" s="12"/>
      <c r="C154" s="12"/>
      <c r="D154" s="13" t="s">
        <v>103</v>
      </c>
      <c r="E154" s="14"/>
      <c r="F154" s="14"/>
      <c r="G154" s="14">
        <f t="shared" si="2"/>
        <v>0</v>
      </c>
    </row>
    <row r="155" spans="2:7" x14ac:dyDescent="0.4">
      <c r="B155" s="12"/>
      <c r="C155" s="12"/>
      <c r="D155" s="13" t="s">
        <v>104</v>
      </c>
      <c r="E155" s="14"/>
      <c r="F155" s="14"/>
      <c r="G155" s="14">
        <f t="shared" si="2"/>
        <v>0</v>
      </c>
    </row>
    <row r="156" spans="2:7" x14ac:dyDescent="0.4">
      <c r="B156" s="12"/>
      <c r="C156" s="12"/>
      <c r="D156" s="13" t="s">
        <v>105</v>
      </c>
      <c r="E156" s="14">
        <f>+E157+E158</f>
        <v>0</v>
      </c>
      <c r="F156" s="14">
        <f>+F157+F158</f>
        <v>0</v>
      </c>
      <c r="G156" s="14">
        <f t="shared" si="2"/>
        <v>0</v>
      </c>
    </row>
    <row r="157" spans="2:7" x14ac:dyDescent="0.4">
      <c r="B157" s="12"/>
      <c r="C157" s="12"/>
      <c r="D157" s="13" t="s">
        <v>106</v>
      </c>
      <c r="E157" s="14"/>
      <c r="F157" s="14"/>
      <c r="G157" s="14">
        <f t="shared" si="2"/>
        <v>0</v>
      </c>
    </row>
    <row r="158" spans="2:7" x14ac:dyDescent="0.4">
      <c r="B158" s="12"/>
      <c r="C158" s="12"/>
      <c r="D158" s="13" t="s">
        <v>107</v>
      </c>
      <c r="E158" s="14"/>
      <c r="F158" s="14"/>
      <c r="G158" s="14">
        <f t="shared" si="2"/>
        <v>0</v>
      </c>
    </row>
    <row r="159" spans="2:7" x14ac:dyDescent="0.4">
      <c r="B159" s="12"/>
      <c r="C159" s="12"/>
      <c r="D159" s="13" t="s">
        <v>108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</row>
    <row r="160" spans="2:7" x14ac:dyDescent="0.4">
      <c r="B160" s="12"/>
      <c r="C160" s="12"/>
      <c r="D160" s="13" t="s">
        <v>42</v>
      </c>
      <c r="E160" s="14"/>
      <c r="F160" s="14"/>
      <c r="G160" s="14">
        <f t="shared" si="2"/>
        <v>0</v>
      </c>
    </row>
    <row r="161" spans="2:7" x14ac:dyDescent="0.4">
      <c r="B161" s="12"/>
      <c r="C161" s="12"/>
      <c r="D161" s="13" t="s">
        <v>43</v>
      </c>
      <c r="E161" s="14"/>
      <c r="F161" s="14"/>
      <c r="G161" s="14">
        <f t="shared" si="2"/>
        <v>0</v>
      </c>
    </row>
    <row r="162" spans="2:7" x14ac:dyDescent="0.4">
      <c r="B162" s="12"/>
      <c r="C162" s="12"/>
      <c r="D162" s="13" t="s">
        <v>46</v>
      </c>
      <c r="E162" s="14"/>
      <c r="F162" s="14"/>
      <c r="G162" s="14">
        <f t="shared" si="2"/>
        <v>0</v>
      </c>
    </row>
    <row r="163" spans="2:7" x14ac:dyDescent="0.4">
      <c r="B163" s="12"/>
      <c r="C163" s="12"/>
      <c r="D163" s="13" t="s">
        <v>47</v>
      </c>
      <c r="E163" s="14"/>
      <c r="F163" s="14"/>
      <c r="G163" s="14">
        <f t="shared" si="2"/>
        <v>0</v>
      </c>
    </row>
    <row r="164" spans="2:7" x14ac:dyDescent="0.4">
      <c r="B164" s="12"/>
      <c r="C164" s="12"/>
      <c r="D164" s="13" t="s">
        <v>109</v>
      </c>
      <c r="E164" s="14"/>
      <c r="F164" s="14"/>
      <c r="G164" s="14">
        <f t="shared" si="2"/>
        <v>0</v>
      </c>
    </row>
    <row r="165" spans="2:7" x14ac:dyDescent="0.4">
      <c r="B165" s="12"/>
      <c r="C165" s="12"/>
      <c r="D165" s="13" t="s">
        <v>49</v>
      </c>
      <c r="E165" s="14"/>
      <c r="F165" s="14"/>
      <c r="G165" s="14">
        <f t="shared" si="2"/>
        <v>0</v>
      </c>
    </row>
    <row r="166" spans="2:7" x14ac:dyDescent="0.4">
      <c r="B166" s="12"/>
      <c r="C166" s="12"/>
      <c r="D166" s="13" t="s">
        <v>110</v>
      </c>
      <c r="E166" s="14"/>
      <c r="F166" s="14"/>
      <c r="G166" s="14">
        <f t="shared" si="2"/>
        <v>0</v>
      </c>
    </row>
    <row r="167" spans="2:7" x14ac:dyDescent="0.4">
      <c r="B167" s="12"/>
      <c r="C167" s="12"/>
      <c r="D167" s="13" t="s">
        <v>111</v>
      </c>
      <c r="E167" s="14"/>
      <c r="F167" s="14"/>
      <c r="G167" s="14">
        <f t="shared" si="2"/>
        <v>0</v>
      </c>
    </row>
    <row r="168" spans="2:7" x14ac:dyDescent="0.4">
      <c r="B168" s="12"/>
      <c r="C168" s="15"/>
      <c r="D168" s="16" t="s">
        <v>112</v>
      </c>
      <c r="E168" s="17">
        <f>+E6+E53+E69+E80+E105+E106+E134+E146+E166+E167</f>
        <v>74687501</v>
      </c>
      <c r="F168" s="17">
        <f>+F6+F53+F69+F80+F105+F106+F134+F146+F166+F167</f>
        <v>78998646</v>
      </c>
      <c r="G168" s="17">
        <f t="shared" si="2"/>
        <v>-4311145</v>
      </c>
    </row>
    <row r="169" spans="2:7" x14ac:dyDescent="0.4">
      <c r="B169" s="12"/>
      <c r="C169" s="9" t="s">
        <v>113</v>
      </c>
      <c r="D169" s="13" t="s">
        <v>114</v>
      </c>
      <c r="E169" s="14">
        <f>+E170+E171+E172+E173+E174+E175+E176+E177+E178+E179</f>
        <v>62151595</v>
      </c>
      <c r="F169" s="14">
        <f>+F170+F171+F172+F173+F174+F175+F176+F177+F178+F179</f>
        <v>60202793</v>
      </c>
      <c r="G169" s="14">
        <f t="shared" si="2"/>
        <v>1948802</v>
      </c>
    </row>
    <row r="170" spans="2:7" x14ac:dyDescent="0.4">
      <c r="B170" s="12"/>
      <c r="C170" s="12"/>
      <c r="D170" s="13" t="s">
        <v>115</v>
      </c>
      <c r="E170" s="14"/>
      <c r="F170" s="14"/>
      <c r="G170" s="14">
        <f t="shared" si="2"/>
        <v>0</v>
      </c>
    </row>
    <row r="171" spans="2:7" x14ac:dyDescent="0.4">
      <c r="B171" s="12"/>
      <c r="C171" s="12"/>
      <c r="D171" s="13" t="s">
        <v>116</v>
      </c>
      <c r="E171" s="14">
        <v>34280864</v>
      </c>
      <c r="F171" s="14">
        <v>34900008</v>
      </c>
      <c r="G171" s="14">
        <f t="shared" si="2"/>
        <v>-619144</v>
      </c>
    </row>
    <row r="172" spans="2:7" x14ac:dyDescent="0.4">
      <c r="B172" s="12"/>
      <c r="C172" s="12"/>
      <c r="D172" s="13" t="s">
        <v>117</v>
      </c>
      <c r="E172" s="14">
        <v>6519002</v>
      </c>
      <c r="F172" s="14">
        <v>6180496</v>
      </c>
      <c r="G172" s="14">
        <f t="shared" si="2"/>
        <v>338506</v>
      </c>
    </row>
    <row r="173" spans="2:7" x14ac:dyDescent="0.4">
      <c r="B173" s="12"/>
      <c r="C173" s="12"/>
      <c r="D173" s="13" t="s">
        <v>118</v>
      </c>
      <c r="E173" s="14"/>
      <c r="F173" s="14"/>
      <c r="G173" s="14">
        <f t="shared" si="2"/>
        <v>0</v>
      </c>
    </row>
    <row r="174" spans="2:7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</row>
    <row r="175" spans="2:7" x14ac:dyDescent="0.4">
      <c r="B175" s="12"/>
      <c r="C175" s="12"/>
      <c r="D175" s="13" t="s">
        <v>120</v>
      </c>
      <c r="E175" s="14">
        <v>6770938</v>
      </c>
      <c r="F175" s="14">
        <v>8374748</v>
      </c>
      <c r="G175" s="14">
        <f t="shared" si="2"/>
        <v>-1603810</v>
      </c>
    </row>
    <row r="176" spans="2:7" x14ac:dyDescent="0.4">
      <c r="B176" s="12"/>
      <c r="C176" s="12"/>
      <c r="D176" s="13" t="s">
        <v>121</v>
      </c>
      <c r="E176" s="14">
        <v>6507883</v>
      </c>
      <c r="F176" s="14">
        <v>2867002</v>
      </c>
      <c r="G176" s="14">
        <f t="shared" si="2"/>
        <v>3640881</v>
      </c>
    </row>
    <row r="177" spans="2:7" x14ac:dyDescent="0.4">
      <c r="B177" s="12"/>
      <c r="C177" s="12"/>
      <c r="D177" s="13" t="s">
        <v>122</v>
      </c>
      <c r="E177" s="14">
        <v>1293000</v>
      </c>
      <c r="F177" s="14">
        <v>1365500</v>
      </c>
      <c r="G177" s="14">
        <f t="shared" si="2"/>
        <v>-72500</v>
      </c>
    </row>
    <row r="178" spans="2:7" x14ac:dyDescent="0.4">
      <c r="B178" s="12"/>
      <c r="C178" s="12"/>
      <c r="D178" s="13" t="s">
        <v>123</v>
      </c>
      <c r="E178" s="14"/>
      <c r="F178" s="14"/>
      <c r="G178" s="14">
        <f t="shared" si="2"/>
        <v>0</v>
      </c>
    </row>
    <row r="179" spans="2:7" x14ac:dyDescent="0.4">
      <c r="B179" s="12"/>
      <c r="C179" s="12"/>
      <c r="D179" s="13" t="s">
        <v>124</v>
      </c>
      <c r="E179" s="14">
        <v>6779908</v>
      </c>
      <c r="F179" s="14">
        <v>6515039</v>
      </c>
      <c r="G179" s="14">
        <f t="shared" si="2"/>
        <v>264869</v>
      </c>
    </row>
    <row r="180" spans="2:7" x14ac:dyDescent="0.4">
      <c r="B180" s="12"/>
      <c r="C180" s="12"/>
      <c r="D180" s="13" t="s">
        <v>125</v>
      </c>
      <c r="E180" s="14">
        <f>+E181+E182+E183+E184+E185+E186+E187+E188+E189+E190+E191+E192+E193+E194+E195+E196+E197+E198+E199+E200+E201+E202</f>
        <v>5253262</v>
      </c>
      <c r="F180" s="14">
        <f>+F181+F182+F183+F184+F185+F186+F187+F188+F189+F190+F191+F192+F193+F194+F195+F196+F197+F198+F199+F200+F201+F202</f>
        <v>5257649</v>
      </c>
      <c r="G180" s="14">
        <f t="shared" si="2"/>
        <v>-4387</v>
      </c>
    </row>
    <row r="181" spans="2:7" x14ac:dyDescent="0.4">
      <c r="B181" s="12"/>
      <c r="C181" s="12"/>
      <c r="D181" s="13" t="s">
        <v>126</v>
      </c>
      <c r="E181" s="14">
        <v>2259761</v>
      </c>
      <c r="F181" s="14">
        <v>2280430</v>
      </c>
      <c r="G181" s="14">
        <f t="shared" si="2"/>
        <v>-20669</v>
      </c>
    </row>
    <row r="182" spans="2:7" x14ac:dyDescent="0.4">
      <c r="B182" s="12"/>
      <c r="C182" s="12"/>
      <c r="D182" s="13" t="s">
        <v>127</v>
      </c>
      <c r="E182" s="14">
        <v>4736</v>
      </c>
      <c r="F182" s="14">
        <v>14979</v>
      </c>
      <c r="G182" s="14">
        <f t="shared" si="2"/>
        <v>-10243</v>
      </c>
    </row>
    <row r="183" spans="2:7" x14ac:dyDescent="0.4">
      <c r="B183" s="12"/>
      <c r="C183" s="12"/>
      <c r="D183" s="13" t="s">
        <v>128</v>
      </c>
      <c r="E183" s="14">
        <v>4747</v>
      </c>
      <c r="F183" s="14">
        <v>5905</v>
      </c>
      <c r="G183" s="14">
        <f t="shared" si="2"/>
        <v>-1158</v>
      </c>
    </row>
    <row r="184" spans="2:7" x14ac:dyDescent="0.4">
      <c r="B184" s="12"/>
      <c r="C184" s="12"/>
      <c r="D184" s="13" t="s">
        <v>129</v>
      </c>
      <c r="E184" s="14"/>
      <c r="F184" s="14"/>
      <c r="G184" s="14">
        <f t="shared" si="2"/>
        <v>0</v>
      </c>
    </row>
    <row r="185" spans="2:7" x14ac:dyDescent="0.4">
      <c r="B185" s="12"/>
      <c r="C185" s="12"/>
      <c r="D185" s="13" t="s">
        <v>130</v>
      </c>
      <c r="E185" s="14">
        <v>38925</v>
      </c>
      <c r="F185" s="14"/>
      <c r="G185" s="14">
        <f t="shared" si="2"/>
        <v>38925</v>
      </c>
    </row>
    <row r="186" spans="2:7" x14ac:dyDescent="0.4">
      <c r="B186" s="12"/>
      <c r="C186" s="12"/>
      <c r="D186" s="13" t="s">
        <v>131</v>
      </c>
      <c r="E186" s="14"/>
      <c r="F186" s="14"/>
      <c r="G186" s="14">
        <f t="shared" si="2"/>
        <v>0</v>
      </c>
    </row>
    <row r="187" spans="2:7" x14ac:dyDescent="0.4">
      <c r="B187" s="12"/>
      <c r="C187" s="12"/>
      <c r="D187" s="13" t="s">
        <v>132</v>
      </c>
      <c r="E187" s="14"/>
      <c r="F187" s="14"/>
      <c r="G187" s="14">
        <f t="shared" si="2"/>
        <v>0</v>
      </c>
    </row>
    <row r="188" spans="2:7" x14ac:dyDescent="0.4">
      <c r="B188" s="12"/>
      <c r="C188" s="12"/>
      <c r="D188" s="13" t="s">
        <v>133</v>
      </c>
      <c r="E188" s="14">
        <v>75546</v>
      </c>
      <c r="F188" s="14">
        <v>39283</v>
      </c>
      <c r="G188" s="14">
        <f t="shared" si="2"/>
        <v>36263</v>
      </c>
    </row>
    <row r="189" spans="2:7" x14ac:dyDescent="0.4">
      <c r="B189" s="12"/>
      <c r="C189" s="12"/>
      <c r="D189" s="13" t="s">
        <v>134</v>
      </c>
      <c r="E189" s="14">
        <v>15860</v>
      </c>
      <c r="F189" s="14">
        <v>10767</v>
      </c>
      <c r="G189" s="14">
        <f t="shared" si="2"/>
        <v>5093</v>
      </c>
    </row>
    <row r="190" spans="2:7" x14ac:dyDescent="0.4">
      <c r="B190" s="12"/>
      <c r="C190" s="12"/>
      <c r="D190" s="13" t="s">
        <v>135</v>
      </c>
      <c r="E190" s="14"/>
      <c r="F190" s="14"/>
      <c r="G190" s="14">
        <f t="shared" si="2"/>
        <v>0</v>
      </c>
    </row>
    <row r="191" spans="2:7" x14ac:dyDescent="0.4">
      <c r="B191" s="12"/>
      <c r="C191" s="12"/>
      <c r="D191" s="13" t="s">
        <v>136</v>
      </c>
      <c r="E191" s="14"/>
      <c r="F191" s="14"/>
      <c r="G191" s="14">
        <f t="shared" si="2"/>
        <v>0</v>
      </c>
    </row>
    <row r="192" spans="2:7" x14ac:dyDescent="0.4">
      <c r="B192" s="12"/>
      <c r="C192" s="12"/>
      <c r="D192" s="13" t="s">
        <v>137</v>
      </c>
      <c r="E192" s="14">
        <v>1580659</v>
      </c>
      <c r="F192" s="14">
        <v>1477862</v>
      </c>
      <c r="G192" s="14">
        <f t="shared" si="2"/>
        <v>102797</v>
      </c>
    </row>
    <row r="193" spans="2:7" x14ac:dyDescent="0.4">
      <c r="B193" s="12"/>
      <c r="C193" s="12"/>
      <c r="D193" s="13" t="s">
        <v>138</v>
      </c>
      <c r="E193" s="14"/>
      <c r="F193" s="14"/>
      <c r="G193" s="14">
        <f t="shared" si="2"/>
        <v>0</v>
      </c>
    </row>
    <row r="194" spans="2:7" x14ac:dyDescent="0.4">
      <c r="B194" s="12"/>
      <c r="C194" s="12"/>
      <c r="D194" s="13" t="s">
        <v>139</v>
      </c>
      <c r="E194" s="14">
        <v>744463</v>
      </c>
      <c r="F194" s="14">
        <v>763154</v>
      </c>
      <c r="G194" s="14">
        <f t="shared" si="2"/>
        <v>-18691</v>
      </c>
    </row>
    <row r="195" spans="2:7" x14ac:dyDescent="0.4">
      <c r="B195" s="12"/>
      <c r="C195" s="12"/>
      <c r="D195" s="13" t="s">
        <v>140</v>
      </c>
      <c r="E195" s="14">
        <v>46710</v>
      </c>
      <c r="F195" s="14">
        <v>46710</v>
      </c>
      <c r="G195" s="14">
        <f t="shared" si="2"/>
        <v>0</v>
      </c>
    </row>
    <row r="196" spans="2:7" x14ac:dyDescent="0.4">
      <c r="B196" s="12"/>
      <c r="C196" s="12"/>
      <c r="D196" s="13" t="s">
        <v>141</v>
      </c>
      <c r="E196" s="14"/>
      <c r="F196" s="14"/>
      <c r="G196" s="14">
        <f t="shared" si="2"/>
        <v>0</v>
      </c>
    </row>
    <row r="197" spans="2:7" x14ac:dyDescent="0.4">
      <c r="B197" s="12"/>
      <c r="C197" s="12"/>
      <c r="D197" s="13" t="s">
        <v>142</v>
      </c>
      <c r="E197" s="14"/>
      <c r="F197" s="14"/>
      <c r="G197" s="14">
        <f t="shared" si="2"/>
        <v>0</v>
      </c>
    </row>
    <row r="198" spans="2:7" x14ac:dyDescent="0.4">
      <c r="B198" s="12"/>
      <c r="C198" s="12"/>
      <c r="D198" s="13" t="s">
        <v>143</v>
      </c>
      <c r="E198" s="14"/>
      <c r="F198" s="14"/>
      <c r="G198" s="14">
        <f t="shared" si="2"/>
        <v>0</v>
      </c>
    </row>
    <row r="199" spans="2:7" x14ac:dyDescent="0.4">
      <c r="B199" s="12"/>
      <c r="C199" s="12"/>
      <c r="D199" s="13" t="s">
        <v>144</v>
      </c>
      <c r="E199" s="14"/>
      <c r="F199" s="14"/>
      <c r="G199" s="14">
        <f t="shared" ref="G199:G262" si="3">E199-F199</f>
        <v>0</v>
      </c>
    </row>
    <row r="200" spans="2:7" x14ac:dyDescent="0.4">
      <c r="B200" s="12"/>
      <c r="C200" s="12"/>
      <c r="D200" s="13" t="s">
        <v>145</v>
      </c>
      <c r="E200" s="14">
        <v>481855</v>
      </c>
      <c r="F200" s="14">
        <v>618559</v>
      </c>
      <c r="G200" s="14">
        <f t="shared" si="3"/>
        <v>-136704</v>
      </c>
    </row>
    <row r="201" spans="2:7" x14ac:dyDescent="0.4">
      <c r="B201" s="12"/>
      <c r="C201" s="12"/>
      <c r="D201" s="13" t="s">
        <v>146</v>
      </c>
      <c r="E201" s="14"/>
      <c r="F201" s="14"/>
      <c r="G201" s="14">
        <f t="shared" si="3"/>
        <v>0</v>
      </c>
    </row>
    <row r="202" spans="2:7" x14ac:dyDescent="0.4">
      <c r="B202" s="12"/>
      <c r="C202" s="12"/>
      <c r="D202" s="13" t="s">
        <v>147</v>
      </c>
      <c r="E202" s="14"/>
      <c r="F202" s="14"/>
      <c r="G202" s="14">
        <f t="shared" si="3"/>
        <v>0</v>
      </c>
    </row>
    <row r="203" spans="2:7" x14ac:dyDescent="0.4">
      <c r="B203" s="12"/>
      <c r="C203" s="12"/>
      <c r="D203" s="13" t="s">
        <v>148</v>
      </c>
      <c r="E203" s="14">
        <f>+E204+E205+E206+E207+E208+E209+E210+E211+E212+E213+E214+E215+E216+E217+E218+E219+E220+E221+E222+E223+E224+E225</f>
        <v>10360609</v>
      </c>
      <c r="F203" s="14">
        <f>+F204+F205+F206+F207+F208+F209+F210+F211+F212+F213+F214+F215+F216+F217+F218+F219+F220+F221+F222+F223+F224+F225</f>
        <v>15702240</v>
      </c>
      <c r="G203" s="14">
        <f t="shared" si="3"/>
        <v>-5341631</v>
      </c>
    </row>
    <row r="204" spans="2:7" x14ac:dyDescent="0.4">
      <c r="B204" s="12"/>
      <c r="C204" s="12"/>
      <c r="D204" s="13" t="s">
        <v>149</v>
      </c>
      <c r="E204" s="14">
        <v>322175</v>
      </c>
      <c r="F204" s="14">
        <v>196068</v>
      </c>
      <c r="G204" s="14">
        <f t="shared" si="3"/>
        <v>126107</v>
      </c>
    </row>
    <row r="205" spans="2:7" x14ac:dyDescent="0.4">
      <c r="B205" s="12"/>
      <c r="C205" s="12"/>
      <c r="D205" s="13" t="s">
        <v>150</v>
      </c>
      <c r="E205" s="14"/>
      <c r="F205" s="14">
        <v>25159</v>
      </c>
      <c r="G205" s="14">
        <f t="shared" si="3"/>
        <v>-25159</v>
      </c>
    </row>
    <row r="206" spans="2:7" x14ac:dyDescent="0.4">
      <c r="B206" s="12"/>
      <c r="C206" s="12"/>
      <c r="D206" s="13" t="s">
        <v>151</v>
      </c>
      <c r="E206" s="14">
        <v>7310</v>
      </c>
      <c r="F206" s="14">
        <v>17848</v>
      </c>
      <c r="G206" s="14">
        <f t="shared" si="3"/>
        <v>-10538</v>
      </c>
    </row>
    <row r="207" spans="2:7" x14ac:dyDescent="0.4">
      <c r="B207" s="12"/>
      <c r="C207" s="12"/>
      <c r="D207" s="13" t="s">
        <v>152</v>
      </c>
      <c r="E207" s="14">
        <v>55639</v>
      </c>
      <c r="F207" s="14">
        <v>138921</v>
      </c>
      <c r="G207" s="14">
        <f t="shared" si="3"/>
        <v>-83282</v>
      </c>
    </row>
    <row r="208" spans="2:7" x14ac:dyDescent="0.4">
      <c r="B208" s="12"/>
      <c r="C208" s="12"/>
      <c r="D208" s="13" t="s">
        <v>153</v>
      </c>
      <c r="E208" s="14">
        <v>252780</v>
      </c>
      <c r="F208" s="14">
        <v>527328</v>
      </c>
      <c r="G208" s="14">
        <f t="shared" si="3"/>
        <v>-274548</v>
      </c>
    </row>
    <row r="209" spans="2:7" x14ac:dyDescent="0.4">
      <c r="B209" s="12"/>
      <c r="C209" s="12"/>
      <c r="D209" s="13" t="s">
        <v>154</v>
      </c>
      <c r="E209" s="14">
        <v>365667</v>
      </c>
      <c r="F209" s="14">
        <v>476256</v>
      </c>
      <c r="G209" s="14">
        <f t="shared" si="3"/>
        <v>-110589</v>
      </c>
    </row>
    <row r="210" spans="2:7" x14ac:dyDescent="0.4">
      <c r="B210" s="12"/>
      <c r="C210" s="12"/>
      <c r="D210" s="13" t="s">
        <v>137</v>
      </c>
      <c r="E210" s="14">
        <v>540558</v>
      </c>
      <c r="F210" s="14">
        <v>517895</v>
      </c>
      <c r="G210" s="14">
        <f t="shared" si="3"/>
        <v>22663</v>
      </c>
    </row>
    <row r="211" spans="2:7" x14ac:dyDescent="0.4">
      <c r="B211" s="12"/>
      <c r="C211" s="12"/>
      <c r="D211" s="13" t="s">
        <v>138</v>
      </c>
      <c r="E211" s="14"/>
      <c r="F211" s="14"/>
      <c r="G211" s="14">
        <f t="shared" si="3"/>
        <v>0</v>
      </c>
    </row>
    <row r="212" spans="2:7" x14ac:dyDescent="0.4">
      <c r="B212" s="12"/>
      <c r="C212" s="12"/>
      <c r="D212" s="13" t="s">
        <v>155</v>
      </c>
      <c r="E212" s="14">
        <v>78650</v>
      </c>
      <c r="F212" s="14">
        <v>17290</v>
      </c>
      <c r="G212" s="14">
        <f t="shared" si="3"/>
        <v>61360</v>
      </c>
    </row>
    <row r="213" spans="2:7" x14ac:dyDescent="0.4">
      <c r="B213" s="12"/>
      <c r="C213" s="12"/>
      <c r="D213" s="13" t="s">
        <v>156</v>
      </c>
      <c r="E213" s="14">
        <v>1191812</v>
      </c>
      <c r="F213" s="14">
        <v>794376</v>
      </c>
      <c r="G213" s="14">
        <f t="shared" si="3"/>
        <v>397436</v>
      </c>
    </row>
    <row r="214" spans="2:7" x14ac:dyDescent="0.4">
      <c r="B214" s="12"/>
      <c r="C214" s="12"/>
      <c r="D214" s="13" t="s">
        <v>157</v>
      </c>
      <c r="E214" s="14">
        <v>3710</v>
      </c>
      <c r="F214" s="14"/>
      <c r="G214" s="14">
        <f t="shared" si="3"/>
        <v>3710</v>
      </c>
    </row>
    <row r="215" spans="2:7" x14ac:dyDescent="0.4">
      <c r="B215" s="12"/>
      <c r="C215" s="12"/>
      <c r="D215" s="13" t="s">
        <v>158</v>
      </c>
      <c r="E215" s="14"/>
      <c r="F215" s="14"/>
      <c r="G215" s="14">
        <f t="shared" si="3"/>
        <v>0</v>
      </c>
    </row>
    <row r="216" spans="2:7" x14ac:dyDescent="0.4">
      <c r="B216" s="12"/>
      <c r="C216" s="12"/>
      <c r="D216" s="13" t="s">
        <v>159</v>
      </c>
      <c r="E216" s="14">
        <v>251672</v>
      </c>
      <c r="F216" s="14">
        <v>197520</v>
      </c>
      <c r="G216" s="14">
        <f t="shared" si="3"/>
        <v>54152</v>
      </c>
    </row>
    <row r="217" spans="2:7" x14ac:dyDescent="0.4">
      <c r="B217" s="12"/>
      <c r="C217" s="12"/>
      <c r="D217" s="13" t="s">
        <v>160</v>
      </c>
      <c r="E217" s="14">
        <v>177360</v>
      </c>
      <c r="F217" s="14">
        <v>1084041</v>
      </c>
      <c r="G217" s="14">
        <f t="shared" si="3"/>
        <v>-906681</v>
      </c>
    </row>
    <row r="218" spans="2:7" x14ac:dyDescent="0.4">
      <c r="B218" s="12"/>
      <c r="C218" s="12"/>
      <c r="D218" s="13" t="s">
        <v>140</v>
      </c>
      <c r="E218" s="14">
        <v>192010</v>
      </c>
      <c r="F218" s="14">
        <v>194080</v>
      </c>
      <c r="G218" s="14">
        <f t="shared" si="3"/>
        <v>-2070</v>
      </c>
    </row>
    <row r="219" spans="2:7" x14ac:dyDescent="0.4">
      <c r="B219" s="12"/>
      <c r="C219" s="12"/>
      <c r="D219" s="13" t="s">
        <v>141</v>
      </c>
      <c r="E219" s="14">
        <v>738630</v>
      </c>
      <c r="F219" s="14">
        <v>738680</v>
      </c>
      <c r="G219" s="14">
        <f t="shared" si="3"/>
        <v>-50</v>
      </c>
    </row>
    <row r="220" spans="2:7" x14ac:dyDescent="0.4">
      <c r="B220" s="12"/>
      <c r="C220" s="12"/>
      <c r="D220" s="13" t="s">
        <v>161</v>
      </c>
      <c r="E220" s="14">
        <v>5349696</v>
      </c>
      <c r="F220" s="14">
        <v>5309166</v>
      </c>
      <c r="G220" s="14">
        <f t="shared" si="3"/>
        <v>40530</v>
      </c>
    </row>
    <row r="221" spans="2:7" x14ac:dyDescent="0.4">
      <c r="B221" s="12"/>
      <c r="C221" s="12"/>
      <c r="D221" s="13" t="s">
        <v>162</v>
      </c>
      <c r="E221" s="14"/>
      <c r="F221" s="14">
        <v>10230</v>
      </c>
      <c r="G221" s="14">
        <f t="shared" si="3"/>
        <v>-10230</v>
      </c>
    </row>
    <row r="222" spans="2:7" x14ac:dyDescent="0.4">
      <c r="B222" s="12"/>
      <c r="C222" s="12"/>
      <c r="D222" s="13" t="s">
        <v>163</v>
      </c>
      <c r="E222" s="14">
        <v>585505</v>
      </c>
      <c r="F222" s="14">
        <v>465523</v>
      </c>
      <c r="G222" s="14">
        <f t="shared" si="3"/>
        <v>119982</v>
      </c>
    </row>
    <row r="223" spans="2:7" x14ac:dyDescent="0.4">
      <c r="B223" s="12"/>
      <c r="C223" s="12"/>
      <c r="D223" s="13" t="s">
        <v>164</v>
      </c>
      <c r="E223" s="14"/>
      <c r="F223" s="14">
        <v>35942</v>
      </c>
      <c r="G223" s="14">
        <f t="shared" si="3"/>
        <v>-35942</v>
      </c>
    </row>
    <row r="224" spans="2:7" x14ac:dyDescent="0.4">
      <c r="B224" s="12"/>
      <c r="C224" s="12"/>
      <c r="D224" s="13" t="s">
        <v>165</v>
      </c>
      <c r="E224" s="14">
        <v>2400</v>
      </c>
      <c r="F224" s="14">
        <v>5000</v>
      </c>
      <c r="G224" s="14">
        <f t="shared" si="3"/>
        <v>-2600</v>
      </c>
    </row>
    <row r="225" spans="2:7" x14ac:dyDescent="0.4">
      <c r="B225" s="12"/>
      <c r="C225" s="12"/>
      <c r="D225" s="13" t="s">
        <v>147</v>
      </c>
      <c r="E225" s="14">
        <v>245035</v>
      </c>
      <c r="F225" s="14">
        <v>4950917</v>
      </c>
      <c r="G225" s="14">
        <f t="shared" si="3"/>
        <v>-4705882</v>
      </c>
    </row>
    <row r="226" spans="2:7" x14ac:dyDescent="0.4">
      <c r="B226" s="12"/>
      <c r="C226" s="12"/>
      <c r="D226" s="13" t="s">
        <v>166</v>
      </c>
      <c r="E226" s="14">
        <f>+E227+E232</f>
        <v>0</v>
      </c>
      <c r="F226" s="14">
        <f>+F227+F232</f>
        <v>0</v>
      </c>
      <c r="G226" s="14">
        <f t="shared" si="3"/>
        <v>0</v>
      </c>
    </row>
    <row r="227" spans="2:7" x14ac:dyDescent="0.4">
      <c r="B227" s="12"/>
      <c r="C227" s="12"/>
      <c r="D227" s="13" t="s">
        <v>167</v>
      </c>
      <c r="E227" s="14">
        <f>+E228+E229+E230-E231</f>
        <v>0</v>
      </c>
      <c r="F227" s="14">
        <f>+F228+F229+F230-F231</f>
        <v>0</v>
      </c>
      <c r="G227" s="14">
        <f t="shared" si="3"/>
        <v>0</v>
      </c>
    </row>
    <row r="228" spans="2:7" x14ac:dyDescent="0.4">
      <c r="B228" s="12"/>
      <c r="C228" s="12"/>
      <c r="D228" s="13" t="s">
        <v>168</v>
      </c>
      <c r="E228" s="14"/>
      <c r="F228" s="14"/>
      <c r="G228" s="14">
        <f t="shared" si="3"/>
        <v>0</v>
      </c>
    </row>
    <row r="229" spans="2:7" x14ac:dyDescent="0.4">
      <c r="B229" s="12"/>
      <c r="C229" s="12"/>
      <c r="D229" s="13" t="s">
        <v>169</v>
      </c>
      <c r="E229" s="14"/>
      <c r="F229" s="14"/>
      <c r="G229" s="14">
        <f t="shared" si="3"/>
        <v>0</v>
      </c>
    </row>
    <row r="230" spans="2:7" x14ac:dyDescent="0.4">
      <c r="B230" s="12"/>
      <c r="C230" s="12"/>
      <c r="D230" s="13" t="s">
        <v>170</v>
      </c>
      <c r="E230" s="14"/>
      <c r="F230" s="14"/>
      <c r="G230" s="14">
        <f t="shared" si="3"/>
        <v>0</v>
      </c>
    </row>
    <row r="231" spans="2:7" x14ac:dyDescent="0.4">
      <c r="B231" s="12"/>
      <c r="C231" s="12"/>
      <c r="D231" s="13" t="s">
        <v>171</v>
      </c>
      <c r="E231" s="14"/>
      <c r="F231" s="14"/>
      <c r="G231" s="14">
        <f t="shared" si="3"/>
        <v>0</v>
      </c>
    </row>
    <row r="232" spans="2:7" x14ac:dyDescent="0.4">
      <c r="B232" s="12"/>
      <c r="C232" s="12"/>
      <c r="D232" s="13" t="s">
        <v>172</v>
      </c>
      <c r="E232" s="14"/>
      <c r="F232" s="14"/>
      <c r="G232" s="14">
        <f t="shared" si="3"/>
        <v>0</v>
      </c>
    </row>
    <row r="233" spans="2:7" x14ac:dyDescent="0.4">
      <c r="B233" s="12"/>
      <c r="C233" s="12"/>
      <c r="D233" s="13" t="s">
        <v>173</v>
      </c>
      <c r="E233" s="14"/>
      <c r="F233" s="14"/>
      <c r="G233" s="14">
        <f t="shared" si="3"/>
        <v>0</v>
      </c>
    </row>
    <row r="234" spans="2:7" x14ac:dyDescent="0.4">
      <c r="B234" s="12"/>
      <c r="C234" s="12"/>
      <c r="D234" s="13" t="s">
        <v>174</v>
      </c>
      <c r="E234" s="14"/>
      <c r="F234" s="14">
        <v>10437</v>
      </c>
      <c r="G234" s="14">
        <f t="shared" si="3"/>
        <v>-10437</v>
      </c>
    </row>
    <row r="235" spans="2:7" x14ac:dyDescent="0.4">
      <c r="B235" s="12"/>
      <c r="C235" s="12"/>
      <c r="D235" s="13" t="s">
        <v>175</v>
      </c>
      <c r="E235" s="14">
        <v>319122</v>
      </c>
      <c r="F235" s="14">
        <v>825776</v>
      </c>
      <c r="G235" s="14">
        <f t="shared" si="3"/>
        <v>-506654</v>
      </c>
    </row>
    <row r="236" spans="2:7" x14ac:dyDescent="0.4">
      <c r="B236" s="12"/>
      <c r="C236" s="12"/>
      <c r="D236" s="13" t="s">
        <v>176</v>
      </c>
      <c r="E236" s="14">
        <v>-21112</v>
      </c>
      <c r="F236" s="14"/>
      <c r="G236" s="14">
        <f t="shared" si="3"/>
        <v>-21112</v>
      </c>
    </row>
    <row r="237" spans="2:7" x14ac:dyDescent="0.4">
      <c r="B237" s="12"/>
      <c r="C237" s="12"/>
      <c r="D237" s="13" t="s">
        <v>177</v>
      </c>
      <c r="E237" s="14"/>
      <c r="F237" s="14"/>
      <c r="G237" s="14">
        <f t="shared" si="3"/>
        <v>0</v>
      </c>
    </row>
    <row r="238" spans="2:7" x14ac:dyDescent="0.4">
      <c r="B238" s="12"/>
      <c r="C238" s="12"/>
      <c r="D238" s="13" t="s">
        <v>178</v>
      </c>
      <c r="E238" s="14"/>
      <c r="F238" s="14"/>
      <c r="G238" s="14">
        <f t="shared" si="3"/>
        <v>0</v>
      </c>
    </row>
    <row r="239" spans="2:7" x14ac:dyDescent="0.4">
      <c r="B239" s="12"/>
      <c r="C239" s="12"/>
      <c r="D239" s="13" t="s">
        <v>179</v>
      </c>
      <c r="E239" s="14"/>
      <c r="F239" s="14"/>
      <c r="G239" s="14">
        <f t="shared" si="3"/>
        <v>0</v>
      </c>
    </row>
    <row r="240" spans="2:7" x14ac:dyDescent="0.4">
      <c r="B240" s="12"/>
      <c r="C240" s="15"/>
      <c r="D240" s="16" t="s">
        <v>180</v>
      </c>
      <c r="E240" s="17">
        <f>+E169+E180+E203+E226+E233+E234+E235+E236+E237+E238+E239</f>
        <v>78063476</v>
      </c>
      <c r="F240" s="17">
        <f>+F169+F180+F203+F226+F233+F234+F235+F236+F237+F238+F239</f>
        <v>81998895</v>
      </c>
      <c r="G240" s="17">
        <f t="shared" si="3"/>
        <v>-3935419</v>
      </c>
    </row>
    <row r="241" spans="2:7" x14ac:dyDescent="0.4">
      <c r="B241" s="15"/>
      <c r="C241" s="18" t="s">
        <v>181</v>
      </c>
      <c r="D241" s="19"/>
      <c r="E241" s="20">
        <f xml:space="preserve"> +E168 - E240</f>
        <v>-3375975</v>
      </c>
      <c r="F241" s="20">
        <f xml:space="preserve"> +F168 - F240</f>
        <v>-3000249</v>
      </c>
      <c r="G241" s="20">
        <f t="shared" si="3"/>
        <v>-375726</v>
      </c>
    </row>
    <row r="242" spans="2:7" x14ac:dyDescent="0.4">
      <c r="B242" s="9" t="s">
        <v>182</v>
      </c>
      <c r="C242" s="9" t="s">
        <v>9</v>
      </c>
      <c r="D242" s="13" t="s">
        <v>183</v>
      </c>
      <c r="E242" s="14"/>
      <c r="F242" s="14"/>
      <c r="G242" s="14">
        <f t="shared" si="3"/>
        <v>0</v>
      </c>
    </row>
    <row r="243" spans="2:7" x14ac:dyDescent="0.4">
      <c r="B243" s="12"/>
      <c r="C243" s="12"/>
      <c r="D243" s="13" t="s">
        <v>184</v>
      </c>
      <c r="E243" s="14">
        <v>354</v>
      </c>
      <c r="F243" s="14">
        <v>364</v>
      </c>
      <c r="G243" s="14">
        <f t="shared" si="3"/>
        <v>-10</v>
      </c>
    </row>
    <row r="244" spans="2:7" x14ac:dyDescent="0.4">
      <c r="B244" s="12"/>
      <c r="C244" s="12"/>
      <c r="D244" s="13" t="s">
        <v>185</v>
      </c>
      <c r="E244" s="14"/>
      <c r="F244" s="14"/>
      <c r="G244" s="14">
        <f t="shared" si="3"/>
        <v>0</v>
      </c>
    </row>
    <row r="245" spans="2:7" x14ac:dyDescent="0.4">
      <c r="B245" s="12"/>
      <c r="C245" s="12"/>
      <c r="D245" s="13" t="s">
        <v>186</v>
      </c>
      <c r="E245" s="14"/>
      <c r="F245" s="14"/>
      <c r="G245" s="14">
        <f t="shared" si="3"/>
        <v>0</v>
      </c>
    </row>
    <row r="246" spans="2:7" x14ac:dyDescent="0.4">
      <c r="B246" s="12"/>
      <c r="C246" s="12"/>
      <c r="D246" s="13" t="s">
        <v>187</v>
      </c>
      <c r="E246" s="14"/>
      <c r="F246" s="14"/>
      <c r="G246" s="14">
        <f t="shared" si="3"/>
        <v>0</v>
      </c>
    </row>
    <row r="247" spans="2:7" x14ac:dyDescent="0.4">
      <c r="B247" s="12"/>
      <c r="C247" s="12"/>
      <c r="D247" s="13" t="s">
        <v>188</v>
      </c>
      <c r="E247" s="14"/>
      <c r="F247" s="14"/>
      <c r="G247" s="14">
        <f t="shared" si="3"/>
        <v>0</v>
      </c>
    </row>
    <row r="248" spans="2:7" x14ac:dyDescent="0.4">
      <c r="B248" s="12"/>
      <c r="C248" s="12"/>
      <c r="D248" s="13" t="s">
        <v>189</v>
      </c>
      <c r="E248" s="14"/>
      <c r="F248" s="14"/>
      <c r="G248" s="14">
        <f t="shared" si="3"/>
        <v>0</v>
      </c>
    </row>
    <row r="249" spans="2:7" x14ac:dyDescent="0.4">
      <c r="B249" s="12"/>
      <c r="C249" s="12"/>
      <c r="D249" s="13" t="s">
        <v>190</v>
      </c>
      <c r="E249" s="14"/>
      <c r="F249" s="14"/>
      <c r="G249" s="14">
        <f t="shared" si="3"/>
        <v>0</v>
      </c>
    </row>
    <row r="250" spans="2:7" x14ac:dyDescent="0.4">
      <c r="B250" s="12"/>
      <c r="C250" s="12"/>
      <c r="D250" s="13" t="s">
        <v>191</v>
      </c>
      <c r="E250" s="14">
        <f>+E251+E252+E253+E254</f>
        <v>80101</v>
      </c>
      <c r="F250" s="14">
        <f>+F251+F252+F253+F254</f>
        <v>47170</v>
      </c>
      <c r="G250" s="14">
        <f t="shared" si="3"/>
        <v>32931</v>
      </c>
    </row>
    <row r="251" spans="2:7" x14ac:dyDescent="0.4">
      <c r="B251" s="12"/>
      <c r="C251" s="12"/>
      <c r="D251" s="13" t="s">
        <v>192</v>
      </c>
      <c r="E251" s="14"/>
      <c r="F251" s="14"/>
      <c r="G251" s="14">
        <f t="shared" si="3"/>
        <v>0</v>
      </c>
    </row>
    <row r="252" spans="2:7" x14ac:dyDescent="0.4">
      <c r="B252" s="12"/>
      <c r="C252" s="12"/>
      <c r="D252" s="13" t="s">
        <v>193</v>
      </c>
      <c r="E252" s="14">
        <v>77700</v>
      </c>
      <c r="F252" s="14">
        <v>46240</v>
      </c>
      <c r="G252" s="14">
        <f t="shared" si="3"/>
        <v>31460</v>
      </c>
    </row>
    <row r="253" spans="2:7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</row>
    <row r="254" spans="2:7" x14ac:dyDescent="0.4">
      <c r="B254" s="12"/>
      <c r="C254" s="12"/>
      <c r="D254" s="13" t="s">
        <v>195</v>
      </c>
      <c r="E254" s="14">
        <v>2401</v>
      </c>
      <c r="F254" s="14">
        <v>930</v>
      </c>
      <c r="G254" s="14">
        <f t="shared" si="3"/>
        <v>1471</v>
      </c>
    </row>
    <row r="255" spans="2:7" x14ac:dyDescent="0.4">
      <c r="B255" s="12"/>
      <c r="C255" s="15"/>
      <c r="D255" s="16" t="s">
        <v>196</v>
      </c>
      <c r="E255" s="17">
        <f>+E242+E243+E244+E245+E246+E247+E248+E249+E250</f>
        <v>80455</v>
      </c>
      <c r="F255" s="17">
        <f>+F242+F243+F244+F245+F246+F247+F248+F249+F250</f>
        <v>47534</v>
      </c>
      <c r="G255" s="17">
        <f t="shared" si="3"/>
        <v>32921</v>
      </c>
    </row>
    <row r="256" spans="2:7" x14ac:dyDescent="0.4">
      <c r="B256" s="12"/>
      <c r="C256" s="9" t="s">
        <v>113</v>
      </c>
      <c r="D256" s="13" t="s">
        <v>197</v>
      </c>
      <c r="E256" s="14"/>
      <c r="F256" s="14"/>
      <c r="G256" s="14">
        <f t="shared" si="3"/>
        <v>0</v>
      </c>
    </row>
    <row r="257" spans="2:7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</row>
    <row r="258" spans="2:7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</row>
    <row r="259" spans="2:7" x14ac:dyDescent="0.4">
      <c r="B259" s="12"/>
      <c r="C259" s="12"/>
      <c r="D259" s="13" t="s">
        <v>200</v>
      </c>
      <c r="E259" s="14"/>
      <c r="F259" s="14"/>
      <c r="G259" s="14">
        <f t="shared" si="3"/>
        <v>0</v>
      </c>
    </row>
    <row r="260" spans="2:7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</row>
    <row r="261" spans="2:7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</row>
    <row r="262" spans="2:7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</row>
    <row r="263" spans="2:7" x14ac:dyDescent="0.4">
      <c r="B263" s="12"/>
      <c r="C263" s="12"/>
      <c r="D263" s="13" t="s">
        <v>204</v>
      </c>
      <c r="E263" s="14">
        <f>+E264+E265+E266</f>
        <v>0</v>
      </c>
      <c r="F263" s="14">
        <f>+F264+F265+F266</f>
        <v>0</v>
      </c>
      <c r="G263" s="14">
        <f t="shared" ref="G263:G313" si="4">E263-F263</f>
        <v>0</v>
      </c>
    </row>
    <row r="264" spans="2:7" x14ac:dyDescent="0.4">
      <c r="B264" s="12"/>
      <c r="C264" s="12"/>
      <c r="D264" s="13" t="s">
        <v>205</v>
      </c>
      <c r="E264" s="14"/>
      <c r="F264" s="14"/>
      <c r="G264" s="14">
        <f t="shared" si="4"/>
        <v>0</v>
      </c>
    </row>
    <row r="265" spans="2:7" x14ac:dyDescent="0.4">
      <c r="B265" s="12"/>
      <c r="C265" s="12"/>
      <c r="D265" s="13" t="s">
        <v>206</v>
      </c>
      <c r="E265" s="14"/>
      <c r="F265" s="14"/>
      <c r="G265" s="14">
        <f t="shared" si="4"/>
        <v>0</v>
      </c>
    </row>
    <row r="266" spans="2:7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</row>
    <row r="267" spans="2:7" x14ac:dyDescent="0.4">
      <c r="B267" s="12"/>
      <c r="C267" s="15"/>
      <c r="D267" s="16" t="s">
        <v>208</v>
      </c>
      <c r="E267" s="17">
        <f>+E256+E257+E258+E259+E260+E261+E262+E263</f>
        <v>0</v>
      </c>
      <c r="F267" s="17">
        <f>+F256+F257+F258+F259+F260+F261+F262+F263</f>
        <v>0</v>
      </c>
      <c r="G267" s="17">
        <f t="shared" si="4"/>
        <v>0</v>
      </c>
    </row>
    <row r="268" spans="2:7" x14ac:dyDescent="0.4">
      <c r="B268" s="15"/>
      <c r="C268" s="18" t="s">
        <v>209</v>
      </c>
      <c r="D268" s="21"/>
      <c r="E268" s="22">
        <f xml:space="preserve"> +E255 - E267</f>
        <v>80455</v>
      </c>
      <c r="F268" s="22">
        <f xml:space="preserve"> +F255 - F267</f>
        <v>47534</v>
      </c>
      <c r="G268" s="22">
        <f t="shared" si="4"/>
        <v>32921</v>
      </c>
    </row>
    <row r="269" spans="2:7" x14ac:dyDescent="0.4">
      <c r="B269" s="18" t="s">
        <v>210</v>
      </c>
      <c r="C269" s="23"/>
      <c r="D269" s="19"/>
      <c r="E269" s="20">
        <f xml:space="preserve"> +E241 +E268</f>
        <v>-3295520</v>
      </c>
      <c r="F269" s="20">
        <f xml:space="preserve"> +F241 +F268</f>
        <v>-2952715</v>
      </c>
      <c r="G269" s="20">
        <f t="shared" si="4"/>
        <v>-342805</v>
      </c>
    </row>
    <row r="270" spans="2:7" x14ac:dyDescent="0.4">
      <c r="B270" s="9" t="s">
        <v>211</v>
      </c>
      <c r="C270" s="9" t="s">
        <v>9</v>
      </c>
      <c r="D270" s="13" t="s">
        <v>212</v>
      </c>
      <c r="E270" s="14">
        <f>+E271+E272</f>
        <v>0</v>
      </c>
      <c r="F270" s="14">
        <f>+F271+F272</f>
        <v>0</v>
      </c>
      <c r="G270" s="14">
        <f t="shared" si="4"/>
        <v>0</v>
      </c>
    </row>
    <row r="271" spans="2:7" x14ac:dyDescent="0.4">
      <c r="B271" s="12"/>
      <c r="C271" s="12"/>
      <c r="D271" s="13" t="s">
        <v>213</v>
      </c>
      <c r="E271" s="14"/>
      <c r="F271" s="14"/>
      <c r="G271" s="14">
        <f t="shared" si="4"/>
        <v>0</v>
      </c>
    </row>
    <row r="272" spans="2:7" x14ac:dyDescent="0.4">
      <c r="B272" s="12"/>
      <c r="C272" s="12"/>
      <c r="D272" s="13" t="s">
        <v>214</v>
      </c>
      <c r="E272" s="14"/>
      <c r="F272" s="14"/>
      <c r="G272" s="14">
        <f t="shared" si="4"/>
        <v>0</v>
      </c>
    </row>
    <row r="273" spans="2:7" x14ac:dyDescent="0.4">
      <c r="B273" s="12"/>
      <c r="C273" s="12"/>
      <c r="D273" s="13" t="s">
        <v>215</v>
      </c>
      <c r="E273" s="14">
        <f>+E274+E275</f>
        <v>0</v>
      </c>
      <c r="F273" s="14">
        <f>+F274+F275</f>
        <v>0</v>
      </c>
      <c r="G273" s="14">
        <f t="shared" si="4"/>
        <v>0</v>
      </c>
    </row>
    <row r="274" spans="2:7" x14ac:dyDescent="0.4">
      <c r="B274" s="12"/>
      <c r="C274" s="12"/>
      <c r="D274" s="13" t="s">
        <v>216</v>
      </c>
      <c r="E274" s="14"/>
      <c r="F274" s="14"/>
      <c r="G274" s="14">
        <f t="shared" si="4"/>
        <v>0</v>
      </c>
    </row>
    <row r="275" spans="2:7" x14ac:dyDescent="0.4">
      <c r="B275" s="12"/>
      <c r="C275" s="12"/>
      <c r="D275" s="13" t="s">
        <v>217</v>
      </c>
      <c r="E275" s="14"/>
      <c r="F275" s="14"/>
      <c r="G275" s="14">
        <f t="shared" si="4"/>
        <v>0</v>
      </c>
    </row>
    <row r="276" spans="2:7" x14ac:dyDescent="0.4">
      <c r="B276" s="12"/>
      <c r="C276" s="12"/>
      <c r="D276" s="13" t="s">
        <v>218</v>
      </c>
      <c r="E276" s="14"/>
      <c r="F276" s="14"/>
      <c r="G276" s="14">
        <f t="shared" si="4"/>
        <v>0</v>
      </c>
    </row>
    <row r="277" spans="2:7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</row>
    <row r="278" spans="2:7" x14ac:dyDescent="0.4">
      <c r="B278" s="12"/>
      <c r="C278" s="12"/>
      <c r="D278" s="13" t="s">
        <v>220</v>
      </c>
      <c r="E278" s="14">
        <f>+E279+E280</f>
        <v>0</v>
      </c>
      <c r="F278" s="14">
        <f>+F279+F280</f>
        <v>0</v>
      </c>
      <c r="G278" s="14">
        <f t="shared" si="4"/>
        <v>0</v>
      </c>
    </row>
    <row r="279" spans="2:7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</row>
    <row r="280" spans="2:7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</row>
    <row r="281" spans="2:7" x14ac:dyDescent="0.4">
      <c r="B281" s="12"/>
      <c r="C281" s="12"/>
      <c r="D281" s="13" t="s">
        <v>223</v>
      </c>
      <c r="E281" s="14"/>
      <c r="F281" s="14"/>
      <c r="G281" s="14">
        <f t="shared" si="4"/>
        <v>0</v>
      </c>
    </row>
    <row r="282" spans="2:7" x14ac:dyDescent="0.4">
      <c r="B282" s="12"/>
      <c r="C282" s="12"/>
      <c r="D282" s="13" t="s">
        <v>224</v>
      </c>
      <c r="E282" s="14">
        <v>5000000</v>
      </c>
      <c r="F282" s="14"/>
      <c r="G282" s="14">
        <f t="shared" si="4"/>
        <v>5000000</v>
      </c>
    </row>
    <row r="283" spans="2:7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</row>
    <row r="284" spans="2:7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</row>
    <row r="285" spans="2:7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</row>
    <row r="286" spans="2:7" x14ac:dyDescent="0.4">
      <c r="B286" s="12"/>
      <c r="C286" s="12"/>
      <c r="D286" s="13" t="s">
        <v>228</v>
      </c>
      <c r="E286" s="14">
        <f>+E287</f>
        <v>0</v>
      </c>
      <c r="F286" s="14">
        <f>+F287</f>
        <v>0</v>
      </c>
      <c r="G286" s="14">
        <f t="shared" si="4"/>
        <v>0</v>
      </c>
    </row>
    <row r="287" spans="2:7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</row>
    <row r="288" spans="2:7" x14ac:dyDescent="0.4">
      <c r="B288" s="12"/>
      <c r="C288" s="15"/>
      <c r="D288" s="16" t="s">
        <v>230</v>
      </c>
      <c r="E288" s="17">
        <f>+E270+E273+E276+E277+E278+E281+E282+E283+E284+E285+E286</f>
        <v>5000000</v>
      </c>
      <c r="F288" s="17">
        <f>+F270+F273+F276+F277+F278+F281+F282+F283+F284+F285+F286</f>
        <v>0</v>
      </c>
      <c r="G288" s="17">
        <f t="shared" si="4"/>
        <v>5000000</v>
      </c>
    </row>
    <row r="289" spans="2:7" x14ac:dyDescent="0.4">
      <c r="B289" s="12"/>
      <c r="C289" s="9" t="s">
        <v>113</v>
      </c>
      <c r="D289" s="13" t="s">
        <v>231</v>
      </c>
      <c r="E289" s="14"/>
      <c r="F289" s="14"/>
      <c r="G289" s="14">
        <f t="shared" si="4"/>
        <v>0</v>
      </c>
    </row>
    <row r="290" spans="2:7" x14ac:dyDescent="0.4">
      <c r="B290" s="12"/>
      <c r="C290" s="12"/>
      <c r="D290" s="13" t="s">
        <v>232</v>
      </c>
      <c r="E290" s="14"/>
      <c r="F290" s="14"/>
      <c r="G290" s="14">
        <f t="shared" si="4"/>
        <v>0</v>
      </c>
    </row>
    <row r="291" spans="2:7" x14ac:dyDescent="0.4">
      <c r="B291" s="12"/>
      <c r="C291" s="12"/>
      <c r="D291" s="13" t="s">
        <v>233</v>
      </c>
      <c r="E291" s="14">
        <f>+E292+E293+E294+E295</f>
        <v>2</v>
      </c>
      <c r="F291" s="14">
        <f>+F292+F293+F294+F295</f>
        <v>5</v>
      </c>
      <c r="G291" s="14">
        <f t="shared" si="4"/>
        <v>-3</v>
      </c>
    </row>
    <row r="292" spans="2:7" x14ac:dyDescent="0.4">
      <c r="B292" s="12"/>
      <c r="C292" s="12"/>
      <c r="D292" s="13" t="s">
        <v>234</v>
      </c>
      <c r="E292" s="14"/>
      <c r="F292" s="14"/>
      <c r="G292" s="14">
        <f t="shared" si="4"/>
        <v>0</v>
      </c>
    </row>
    <row r="293" spans="2:7" x14ac:dyDescent="0.4">
      <c r="B293" s="12"/>
      <c r="C293" s="12"/>
      <c r="D293" s="13" t="s">
        <v>235</v>
      </c>
      <c r="E293" s="14"/>
      <c r="F293" s="14"/>
      <c r="G293" s="14">
        <f t="shared" si="4"/>
        <v>0</v>
      </c>
    </row>
    <row r="294" spans="2:7" x14ac:dyDescent="0.4">
      <c r="B294" s="12"/>
      <c r="C294" s="12"/>
      <c r="D294" s="13" t="s">
        <v>236</v>
      </c>
      <c r="E294" s="14">
        <v>2</v>
      </c>
      <c r="F294" s="14">
        <v>5</v>
      </c>
      <c r="G294" s="14">
        <f t="shared" si="4"/>
        <v>-3</v>
      </c>
    </row>
    <row r="295" spans="2:7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</row>
    <row r="296" spans="2:7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</row>
    <row r="297" spans="2:7" x14ac:dyDescent="0.4">
      <c r="B297" s="12"/>
      <c r="C297" s="12"/>
      <c r="D297" s="13" t="s">
        <v>239</v>
      </c>
      <c r="E297" s="14">
        <v>431000</v>
      </c>
      <c r="F297" s="14"/>
      <c r="G297" s="14">
        <f t="shared" si="4"/>
        <v>431000</v>
      </c>
    </row>
    <row r="298" spans="2:7" x14ac:dyDescent="0.4">
      <c r="B298" s="12"/>
      <c r="C298" s="12"/>
      <c r="D298" s="13" t="s">
        <v>240</v>
      </c>
      <c r="E298" s="14"/>
      <c r="F298" s="14"/>
      <c r="G298" s="14">
        <f t="shared" si="4"/>
        <v>0</v>
      </c>
    </row>
    <row r="299" spans="2:7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</row>
    <row r="300" spans="2:7" x14ac:dyDescent="0.4">
      <c r="B300" s="12"/>
      <c r="C300" s="12"/>
      <c r="D300" s="13" t="s">
        <v>242</v>
      </c>
      <c r="E300" s="14">
        <v>1000000</v>
      </c>
      <c r="F300" s="14"/>
      <c r="G300" s="14">
        <f t="shared" si="4"/>
        <v>1000000</v>
      </c>
    </row>
    <row r="301" spans="2:7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</row>
    <row r="302" spans="2:7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</row>
    <row r="303" spans="2:7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</row>
    <row r="304" spans="2:7" x14ac:dyDescent="0.4">
      <c r="B304" s="12"/>
      <c r="C304" s="12"/>
      <c r="D304" s="13" t="s">
        <v>246</v>
      </c>
      <c r="E304" s="14"/>
      <c r="F304" s="14"/>
      <c r="G304" s="14">
        <f t="shared" si="4"/>
        <v>0</v>
      </c>
    </row>
    <row r="305" spans="2:7" x14ac:dyDescent="0.4">
      <c r="B305" s="12"/>
      <c r="C305" s="15"/>
      <c r="D305" s="16" t="s">
        <v>247</v>
      </c>
      <c r="E305" s="17">
        <f>+E289+E290+E291+E296+E297+E298+E299+E300+E301+E302+E303+E304</f>
        <v>1431002</v>
      </c>
      <c r="F305" s="17">
        <f>+F289+F290+F291+F296+F297+F298+F299+F300+F301+F302+F303+F304</f>
        <v>5</v>
      </c>
      <c r="G305" s="17">
        <f t="shared" si="4"/>
        <v>1430997</v>
      </c>
    </row>
    <row r="306" spans="2:7" x14ac:dyDescent="0.4">
      <c r="B306" s="15"/>
      <c r="C306" s="24" t="s">
        <v>248</v>
      </c>
      <c r="D306" s="25"/>
      <c r="E306" s="26">
        <f xml:space="preserve"> +E288 - E305</f>
        <v>3568998</v>
      </c>
      <c r="F306" s="26">
        <f xml:space="preserve"> +F288 - F305</f>
        <v>-5</v>
      </c>
      <c r="G306" s="26">
        <f t="shared" si="4"/>
        <v>3569003</v>
      </c>
    </row>
    <row r="307" spans="2:7" x14ac:dyDescent="0.4">
      <c r="B307" s="18" t="s">
        <v>249</v>
      </c>
      <c r="C307" s="27"/>
      <c r="D307" s="28"/>
      <c r="E307" s="29">
        <f xml:space="preserve"> +E269 +E306</f>
        <v>273478</v>
      </c>
      <c r="F307" s="29">
        <f xml:space="preserve"> +F269 +F306</f>
        <v>-2952720</v>
      </c>
      <c r="G307" s="29">
        <f t="shared" si="4"/>
        <v>3226198</v>
      </c>
    </row>
    <row r="308" spans="2:7" x14ac:dyDescent="0.4">
      <c r="B308" s="30" t="s">
        <v>250</v>
      </c>
      <c r="C308" s="27" t="s">
        <v>251</v>
      </c>
      <c r="D308" s="28"/>
      <c r="E308" s="29">
        <v>-33710862</v>
      </c>
      <c r="F308" s="29">
        <v>-30758142</v>
      </c>
      <c r="G308" s="29">
        <f t="shared" si="4"/>
        <v>-2952720</v>
      </c>
    </row>
    <row r="309" spans="2:7" x14ac:dyDescent="0.4">
      <c r="B309" s="31"/>
      <c r="C309" s="27" t="s">
        <v>252</v>
      </c>
      <c r="D309" s="28"/>
      <c r="E309" s="29">
        <f xml:space="preserve"> +E307 +E308</f>
        <v>-33437384</v>
      </c>
      <c r="F309" s="29">
        <f xml:space="preserve"> +F307 +F308</f>
        <v>-33710862</v>
      </c>
      <c r="G309" s="29">
        <f t="shared" si="4"/>
        <v>273478</v>
      </c>
    </row>
    <row r="310" spans="2:7" x14ac:dyDescent="0.4">
      <c r="B310" s="31"/>
      <c r="C310" s="27" t="s">
        <v>253</v>
      </c>
      <c r="D310" s="28"/>
      <c r="E310" s="29"/>
      <c r="F310" s="29"/>
      <c r="G310" s="29">
        <f t="shared" si="4"/>
        <v>0</v>
      </c>
    </row>
    <row r="311" spans="2:7" x14ac:dyDescent="0.4">
      <c r="B311" s="31"/>
      <c r="C311" s="27" t="s">
        <v>254</v>
      </c>
      <c r="D311" s="28"/>
      <c r="E311" s="29"/>
      <c r="F311" s="29"/>
      <c r="G311" s="29">
        <f t="shared" si="4"/>
        <v>0</v>
      </c>
    </row>
    <row r="312" spans="2:7" x14ac:dyDescent="0.4">
      <c r="B312" s="31"/>
      <c r="C312" s="27" t="s">
        <v>255</v>
      </c>
      <c r="D312" s="28"/>
      <c r="E312" s="29"/>
      <c r="F312" s="29"/>
      <c r="G312" s="29">
        <f t="shared" si="4"/>
        <v>0</v>
      </c>
    </row>
    <row r="313" spans="2:7" x14ac:dyDescent="0.4">
      <c r="B313" s="32"/>
      <c r="C313" s="27" t="s">
        <v>256</v>
      </c>
      <c r="D313" s="28"/>
      <c r="E313" s="29">
        <f xml:space="preserve"> +E309 +E310 +E311 - E312</f>
        <v>-33437384</v>
      </c>
      <c r="F313" s="29">
        <f xml:space="preserve"> +F309 +F310 +F311 - F312</f>
        <v>-33710862</v>
      </c>
      <c r="G313" s="29">
        <f t="shared" si="4"/>
        <v>273478</v>
      </c>
    </row>
  </sheetData>
  <mergeCells count="13">
    <mergeCell ref="B308:B313"/>
    <mergeCell ref="B242:B268"/>
    <mergeCell ref="C242:C255"/>
    <mergeCell ref="C256:C267"/>
    <mergeCell ref="B270:B306"/>
    <mergeCell ref="C270:C288"/>
    <mergeCell ref="C289:C305"/>
    <mergeCell ref="B2:G2"/>
    <mergeCell ref="B3:G3"/>
    <mergeCell ref="B5:D5"/>
    <mergeCell ref="B6:B241"/>
    <mergeCell ref="C6:C168"/>
    <mergeCell ref="C169:C24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36E7-C471-450D-9C9E-F3321861A247}">
  <sheetPr>
    <pageSetUpPr fitToPage="1"/>
  </sheetPr>
  <dimension ref="B1:G31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260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+E7+E11+E18+E25+E28+E32+E44+E52</f>
        <v>0</v>
      </c>
      <c r="F6" s="11">
        <f>+F7+F11+F18+F25+F28+F32+F44+F52</f>
        <v>0</v>
      </c>
      <c r="G6" s="11">
        <f>E6-F6</f>
        <v>0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+E12+E13+E14+E15+E16+E17</f>
        <v>0</v>
      </c>
      <c r="F11" s="14">
        <f>+F12+F13+F14+F15+F16+F17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/>
      <c r="F14" s="14"/>
      <c r="G14" s="14">
        <f t="shared" si="0"/>
        <v>0</v>
      </c>
    </row>
    <row r="15" spans="2:7" x14ac:dyDescent="0.4">
      <c r="B15" s="12"/>
      <c r="C15" s="12"/>
      <c r="D15" s="13" t="s">
        <v>18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19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20</v>
      </c>
      <c r="E17" s="14"/>
      <c r="F17" s="14"/>
      <c r="G17" s="14">
        <f t="shared" si="0"/>
        <v>0</v>
      </c>
    </row>
    <row r="18" spans="2:7" x14ac:dyDescent="0.4">
      <c r="B18" s="12"/>
      <c r="C18" s="12"/>
      <c r="D18" s="13" t="s">
        <v>21</v>
      </c>
      <c r="E18" s="14">
        <f>+E19+E20+E21+E22+E23+E24</f>
        <v>0</v>
      </c>
      <c r="F18" s="14">
        <f>+F19+F20+F21+F22+F23+F24</f>
        <v>0</v>
      </c>
      <c r="G18" s="14">
        <f t="shared" si="0"/>
        <v>0</v>
      </c>
    </row>
    <row r="19" spans="2:7" x14ac:dyDescent="0.4">
      <c r="B19" s="12"/>
      <c r="C19" s="12"/>
      <c r="D19" s="13" t="s">
        <v>12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16</v>
      </c>
      <c r="E20" s="14"/>
      <c r="F20" s="14"/>
      <c r="G20" s="14">
        <f t="shared" si="0"/>
        <v>0</v>
      </c>
    </row>
    <row r="21" spans="2:7" x14ac:dyDescent="0.4">
      <c r="B21" s="12"/>
      <c r="C21" s="12"/>
      <c r="D21" s="13" t="s">
        <v>17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18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19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20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22</v>
      </c>
      <c r="E25" s="14">
        <f>+E26+E27</f>
        <v>0</v>
      </c>
      <c r="F25" s="14">
        <f>+F26+F27</f>
        <v>0</v>
      </c>
      <c r="G25" s="14">
        <f t="shared" si="0"/>
        <v>0</v>
      </c>
    </row>
    <row r="26" spans="2:7" x14ac:dyDescent="0.4">
      <c r="B26" s="12"/>
      <c r="C26" s="12"/>
      <c r="D26" s="13" t="s">
        <v>23</v>
      </c>
      <c r="E26" s="14"/>
      <c r="F26" s="14"/>
      <c r="G26" s="14">
        <f t="shared" si="0"/>
        <v>0</v>
      </c>
    </row>
    <row r="27" spans="2:7" x14ac:dyDescent="0.4">
      <c r="B27" s="12"/>
      <c r="C27" s="12"/>
      <c r="D27" s="13" t="s">
        <v>24</v>
      </c>
      <c r="E27" s="14"/>
      <c r="F27" s="14"/>
      <c r="G27" s="14">
        <f t="shared" si="0"/>
        <v>0</v>
      </c>
    </row>
    <row r="28" spans="2:7" x14ac:dyDescent="0.4">
      <c r="B28" s="12"/>
      <c r="C28" s="12"/>
      <c r="D28" s="13" t="s">
        <v>25</v>
      </c>
      <c r="E28" s="14">
        <f>+E29+E30+E31</f>
        <v>0</v>
      </c>
      <c r="F28" s="14">
        <f>+F29+F30+F31</f>
        <v>0</v>
      </c>
      <c r="G28" s="14">
        <f t="shared" si="0"/>
        <v>0</v>
      </c>
    </row>
    <row r="29" spans="2:7" x14ac:dyDescent="0.4">
      <c r="B29" s="12"/>
      <c r="C29" s="12"/>
      <c r="D29" s="13" t="s">
        <v>26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27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28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29</v>
      </c>
      <c r="E32" s="14">
        <f>+E33+E34+E35+E36+E37+E38+E39+E40+E41+E42+E43</f>
        <v>0</v>
      </c>
      <c r="F32" s="14">
        <f>+F33+F34+F35+F36+F37+F38+F39+F40+F41+F42+F43</f>
        <v>0</v>
      </c>
      <c r="G32" s="14">
        <f t="shared" si="0"/>
        <v>0</v>
      </c>
    </row>
    <row r="33" spans="2:7" x14ac:dyDescent="0.4">
      <c r="B33" s="12"/>
      <c r="C33" s="12"/>
      <c r="D33" s="13" t="s">
        <v>30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31</v>
      </c>
      <c r="E34" s="14"/>
      <c r="F34" s="14"/>
      <c r="G34" s="14">
        <f t="shared" si="0"/>
        <v>0</v>
      </c>
    </row>
    <row r="35" spans="2:7" x14ac:dyDescent="0.4">
      <c r="B35" s="12"/>
      <c r="C35" s="12"/>
      <c r="D35" s="13" t="s">
        <v>32</v>
      </c>
      <c r="E35" s="14"/>
      <c r="F35" s="14"/>
      <c r="G35" s="14">
        <f t="shared" si="0"/>
        <v>0</v>
      </c>
    </row>
    <row r="36" spans="2:7" x14ac:dyDescent="0.4">
      <c r="B36" s="12"/>
      <c r="C36" s="12"/>
      <c r="D36" s="13" t="s">
        <v>33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34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35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36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37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2"/>
      <c r="D42" s="13" t="s">
        <v>39</v>
      </c>
      <c r="E42" s="14"/>
      <c r="F42" s="14"/>
      <c r="G42" s="14">
        <f t="shared" si="0"/>
        <v>0</v>
      </c>
    </row>
    <row r="43" spans="2:7" x14ac:dyDescent="0.4">
      <c r="B43" s="12"/>
      <c r="C43" s="12"/>
      <c r="D43" s="13" t="s">
        <v>40</v>
      </c>
      <c r="E43" s="14"/>
      <c r="F43" s="14"/>
      <c r="G43" s="14">
        <f t="shared" si="0"/>
        <v>0</v>
      </c>
    </row>
    <row r="44" spans="2:7" x14ac:dyDescent="0.4">
      <c r="B44" s="12"/>
      <c r="C44" s="12"/>
      <c r="D44" s="13" t="s">
        <v>41</v>
      </c>
      <c r="E44" s="14">
        <f>+E45+E46+E47+E48+E49+E50+E51</f>
        <v>0</v>
      </c>
      <c r="F44" s="14">
        <f>+F45+F46+F47+F48+F49+F50+F51</f>
        <v>0</v>
      </c>
      <c r="G44" s="14">
        <f t="shared" si="0"/>
        <v>0</v>
      </c>
    </row>
    <row r="45" spans="2:7" x14ac:dyDescent="0.4">
      <c r="B45" s="12"/>
      <c r="C45" s="12"/>
      <c r="D45" s="13" t="s">
        <v>42</v>
      </c>
      <c r="E45" s="14"/>
      <c r="F45" s="14"/>
      <c r="G45" s="14">
        <f t="shared" si="0"/>
        <v>0</v>
      </c>
    </row>
    <row r="46" spans="2:7" x14ac:dyDescent="0.4">
      <c r="B46" s="12"/>
      <c r="C46" s="12"/>
      <c r="D46" s="13" t="s">
        <v>43</v>
      </c>
      <c r="E46" s="14"/>
      <c r="F46" s="14"/>
      <c r="G46" s="14">
        <f t="shared" si="0"/>
        <v>0</v>
      </c>
    </row>
    <row r="47" spans="2:7" x14ac:dyDescent="0.4">
      <c r="B47" s="12"/>
      <c r="C47" s="12"/>
      <c r="D47" s="13" t="s">
        <v>44</v>
      </c>
      <c r="E47" s="14"/>
      <c r="F47" s="14"/>
      <c r="G47" s="14">
        <f t="shared" si="0"/>
        <v>0</v>
      </c>
    </row>
    <row r="48" spans="2:7" x14ac:dyDescent="0.4">
      <c r="B48" s="12"/>
      <c r="C48" s="12"/>
      <c r="D48" s="13" t="s">
        <v>45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46</v>
      </c>
      <c r="E49" s="14"/>
      <c r="F49" s="14"/>
      <c r="G49" s="14">
        <f t="shared" si="0"/>
        <v>0</v>
      </c>
    </row>
    <row r="50" spans="2:7" x14ac:dyDescent="0.4">
      <c r="B50" s="12"/>
      <c r="C50" s="12"/>
      <c r="D50" s="13" t="s">
        <v>47</v>
      </c>
      <c r="E50" s="14"/>
      <c r="F50" s="14"/>
      <c r="G50" s="14">
        <f t="shared" si="0"/>
        <v>0</v>
      </c>
    </row>
    <row r="51" spans="2:7" x14ac:dyDescent="0.4">
      <c r="B51" s="12"/>
      <c r="C51" s="12"/>
      <c r="D51" s="13" t="s">
        <v>48</v>
      </c>
      <c r="E51" s="14"/>
      <c r="F51" s="14"/>
      <c r="G51" s="14">
        <f t="shared" si="0"/>
        <v>0</v>
      </c>
    </row>
    <row r="52" spans="2:7" x14ac:dyDescent="0.4">
      <c r="B52" s="12"/>
      <c r="C52" s="12"/>
      <c r="D52" s="13" t="s">
        <v>49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50</v>
      </c>
      <c r="E53" s="14">
        <f>+E54+E59+E65</f>
        <v>0</v>
      </c>
      <c r="F53" s="14">
        <f>+F54+F59+F65</f>
        <v>0</v>
      </c>
      <c r="G53" s="14">
        <f t="shared" si="0"/>
        <v>0</v>
      </c>
    </row>
    <row r="54" spans="2:7" x14ac:dyDescent="0.4">
      <c r="B54" s="12"/>
      <c r="C54" s="12"/>
      <c r="D54" s="13" t="s">
        <v>51</v>
      </c>
      <c r="E54" s="14">
        <f>+E55+E56+E57+E58</f>
        <v>0</v>
      </c>
      <c r="F54" s="14">
        <f>+F55+F56+F57+F58</f>
        <v>0</v>
      </c>
      <c r="G54" s="14">
        <f t="shared" si="0"/>
        <v>0</v>
      </c>
    </row>
    <row r="55" spans="2:7" x14ac:dyDescent="0.4">
      <c r="B55" s="12"/>
      <c r="C55" s="12"/>
      <c r="D55" s="13" t="s">
        <v>52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26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40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48</v>
      </c>
      <c r="E58" s="14"/>
      <c r="F58" s="14"/>
      <c r="G58" s="14">
        <f t="shared" si="0"/>
        <v>0</v>
      </c>
    </row>
    <row r="59" spans="2:7" x14ac:dyDescent="0.4">
      <c r="B59" s="12"/>
      <c r="C59" s="12"/>
      <c r="D59" s="13" t="s">
        <v>53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</row>
    <row r="60" spans="2:7" x14ac:dyDescent="0.4">
      <c r="B60" s="12"/>
      <c r="C60" s="12"/>
      <c r="D60" s="13" t="s">
        <v>54</v>
      </c>
      <c r="E60" s="14"/>
      <c r="F60" s="14"/>
      <c r="G60" s="14">
        <f t="shared" si="0"/>
        <v>0</v>
      </c>
    </row>
    <row r="61" spans="2:7" x14ac:dyDescent="0.4">
      <c r="B61" s="12"/>
      <c r="C61" s="12"/>
      <c r="D61" s="13" t="s">
        <v>40</v>
      </c>
      <c r="E61" s="14"/>
      <c r="F61" s="14"/>
      <c r="G61" s="14">
        <f t="shared" si="0"/>
        <v>0</v>
      </c>
    </row>
    <row r="62" spans="2:7" x14ac:dyDescent="0.4">
      <c r="B62" s="12"/>
      <c r="C62" s="12"/>
      <c r="D62" s="13" t="s">
        <v>42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43</v>
      </c>
      <c r="E63" s="14"/>
      <c r="F63" s="14"/>
      <c r="G63" s="14">
        <f t="shared" si="0"/>
        <v>0</v>
      </c>
    </row>
    <row r="64" spans="2:7" x14ac:dyDescent="0.4">
      <c r="B64" s="12"/>
      <c r="C64" s="12"/>
      <c r="D64" s="13" t="s">
        <v>48</v>
      </c>
      <c r="E64" s="14"/>
      <c r="F64" s="14"/>
      <c r="G64" s="14">
        <f t="shared" si="0"/>
        <v>0</v>
      </c>
    </row>
    <row r="65" spans="2:7" x14ac:dyDescent="0.4">
      <c r="B65" s="12"/>
      <c r="C65" s="12"/>
      <c r="D65" s="13" t="s">
        <v>41</v>
      </c>
      <c r="E65" s="14">
        <f>+E66+E67+E68</f>
        <v>0</v>
      </c>
      <c r="F65" s="14">
        <f>+F66+F67+F68</f>
        <v>0</v>
      </c>
      <c r="G65" s="14">
        <f t="shared" si="0"/>
        <v>0</v>
      </c>
    </row>
    <row r="66" spans="2:7" x14ac:dyDescent="0.4">
      <c r="B66" s="12"/>
      <c r="C66" s="12"/>
      <c r="D66" s="13" t="s">
        <v>54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40</v>
      </c>
      <c r="E67" s="14"/>
      <c r="F67" s="14"/>
      <c r="G67" s="14">
        <f t="shared" si="0"/>
        <v>0</v>
      </c>
    </row>
    <row r="68" spans="2:7" x14ac:dyDescent="0.4">
      <c r="B68" s="12"/>
      <c r="C68" s="12"/>
      <c r="D68" s="13" t="s">
        <v>48</v>
      </c>
      <c r="E68" s="14"/>
      <c r="F68" s="14"/>
      <c r="G68" s="14">
        <f t="shared" si="0"/>
        <v>0</v>
      </c>
    </row>
    <row r="69" spans="2:7" x14ac:dyDescent="0.4">
      <c r="B69" s="12"/>
      <c r="C69" s="12"/>
      <c r="D69" s="13" t="s">
        <v>55</v>
      </c>
      <c r="E69" s="14">
        <f>+E70+E73+E74</f>
        <v>0</v>
      </c>
      <c r="F69" s="14">
        <f>+F70+F73+F74</f>
        <v>0</v>
      </c>
      <c r="G69" s="14">
        <f t="shared" si="0"/>
        <v>0</v>
      </c>
    </row>
    <row r="70" spans="2:7" x14ac:dyDescent="0.4">
      <c r="B70" s="12"/>
      <c r="C70" s="12"/>
      <c r="D70" s="13" t="s">
        <v>56</v>
      </c>
      <c r="E70" s="14">
        <f>+E71+E72</f>
        <v>0</v>
      </c>
      <c r="F70" s="14">
        <f>+F71+F72</f>
        <v>0</v>
      </c>
      <c r="G70" s="14">
        <f t="shared" si="0"/>
        <v>0</v>
      </c>
    </row>
    <row r="71" spans="2:7" x14ac:dyDescent="0.4">
      <c r="B71" s="12"/>
      <c r="C71" s="12"/>
      <c r="D71" s="13" t="s">
        <v>52</v>
      </c>
      <c r="E71" s="14"/>
      <c r="F71" s="14"/>
      <c r="G71" s="14">
        <f t="shared" ref="G71:G134" si="1">E71-F71</f>
        <v>0</v>
      </c>
    </row>
    <row r="72" spans="2:7" x14ac:dyDescent="0.4">
      <c r="B72" s="12"/>
      <c r="C72" s="12"/>
      <c r="D72" s="13" t="s">
        <v>26</v>
      </c>
      <c r="E72" s="14"/>
      <c r="F72" s="14"/>
      <c r="G72" s="14">
        <f t="shared" si="1"/>
        <v>0</v>
      </c>
    </row>
    <row r="73" spans="2:7" x14ac:dyDescent="0.4">
      <c r="B73" s="12"/>
      <c r="C73" s="12"/>
      <c r="D73" s="13" t="s">
        <v>57</v>
      </c>
      <c r="E73" s="14"/>
      <c r="F73" s="14"/>
      <c r="G73" s="14">
        <f t="shared" si="1"/>
        <v>0</v>
      </c>
    </row>
    <row r="74" spans="2:7" x14ac:dyDescent="0.4">
      <c r="B74" s="12"/>
      <c r="C74" s="12"/>
      <c r="D74" s="13" t="s">
        <v>41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</row>
    <row r="75" spans="2:7" x14ac:dyDescent="0.4">
      <c r="B75" s="12"/>
      <c r="C75" s="12"/>
      <c r="D75" s="13" t="s">
        <v>42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43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46</v>
      </c>
      <c r="E77" s="14"/>
      <c r="F77" s="14"/>
      <c r="G77" s="14">
        <f t="shared" si="1"/>
        <v>0</v>
      </c>
    </row>
    <row r="78" spans="2:7" x14ac:dyDescent="0.4">
      <c r="B78" s="12"/>
      <c r="C78" s="12"/>
      <c r="D78" s="13" t="s">
        <v>47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48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58</v>
      </c>
      <c r="E80" s="14">
        <f>+E81+E84+E87+E90+E93+E94+E98+E99</f>
        <v>190274003</v>
      </c>
      <c r="F80" s="14">
        <f>+F81+F84+F87+F90+F93+F94+F98+F99</f>
        <v>191057582</v>
      </c>
      <c r="G80" s="14">
        <f t="shared" si="1"/>
        <v>-783579</v>
      </c>
    </row>
    <row r="81" spans="2:7" x14ac:dyDescent="0.4">
      <c r="B81" s="12"/>
      <c r="C81" s="12"/>
      <c r="D81" s="13" t="s">
        <v>59</v>
      </c>
      <c r="E81" s="14">
        <f>+E82+E83</f>
        <v>154316170</v>
      </c>
      <c r="F81" s="14">
        <f>+F82+F83</f>
        <v>157398870</v>
      </c>
      <c r="G81" s="14">
        <f t="shared" si="1"/>
        <v>-3082700</v>
      </c>
    </row>
    <row r="82" spans="2:7" x14ac:dyDescent="0.4">
      <c r="B82" s="12"/>
      <c r="C82" s="12"/>
      <c r="D82" s="13" t="s">
        <v>60</v>
      </c>
      <c r="E82" s="14">
        <v>143641660</v>
      </c>
      <c r="F82" s="14">
        <v>145614560</v>
      </c>
      <c r="G82" s="14">
        <f t="shared" si="1"/>
        <v>-1972900</v>
      </c>
    </row>
    <row r="83" spans="2:7" x14ac:dyDescent="0.4">
      <c r="B83" s="12"/>
      <c r="C83" s="12"/>
      <c r="D83" s="13" t="s">
        <v>61</v>
      </c>
      <c r="E83" s="14">
        <v>10674510</v>
      </c>
      <c r="F83" s="14">
        <v>11784310</v>
      </c>
      <c r="G83" s="14">
        <f t="shared" si="1"/>
        <v>-1109800</v>
      </c>
    </row>
    <row r="84" spans="2:7" x14ac:dyDescent="0.4">
      <c r="B84" s="12"/>
      <c r="C84" s="12"/>
      <c r="D84" s="13" t="s">
        <v>62</v>
      </c>
      <c r="E84" s="14">
        <f>+E85+E86</f>
        <v>0</v>
      </c>
      <c r="F84" s="14">
        <f>+F85+F86</f>
        <v>0</v>
      </c>
      <c r="G84" s="14">
        <f t="shared" si="1"/>
        <v>0</v>
      </c>
    </row>
    <row r="85" spans="2:7" x14ac:dyDescent="0.4">
      <c r="B85" s="12"/>
      <c r="C85" s="12"/>
      <c r="D85" s="13" t="s">
        <v>63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61</v>
      </c>
      <c r="E86" s="14"/>
      <c r="F86" s="14"/>
      <c r="G86" s="14">
        <f t="shared" si="1"/>
        <v>0</v>
      </c>
    </row>
    <row r="87" spans="2:7" x14ac:dyDescent="0.4">
      <c r="B87" s="12"/>
      <c r="C87" s="12"/>
      <c r="D87" s="13" t="s">
        <v>64</v>
      </c>
      <c r="E87" s="14">
        <f>+E88+E89</f>
        <v>0</v>
      </c>
      <c r="F87" s="14">
        <f>+F88+F89</f>
        <v>0</v>
      </c>
      <c r="G87" s="14">
        <f t="shared" si="1"/>
        <v>0</v>
      </c>
    </row>
    <row r="88" spans="2:7" x14ac:dyDescent="0.4">
      <c r="B88" s="12"/>
      <c r="C88" s="12"/>
      <c r="D88" s="13" t="s">
        <v>65</v>
      </c>
      <c r="E88" s="14"/>
      <c r="F88" s="14"/>
      <c r="G88" s="14">
        <f t="shared" si="1"/>
        <v>0</v>
      </c>
    </row>
    <row r="89" spans="2:7" x14ac:dyDescent="0.4">
      <c r="B89" s="12"/>
      <c r="C89" s="12"/>
      <c r="D89" s="13" t="s">
        <v>61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66</v>
      </c>
      <c r="E90" s="14">
        <f>+E91+E92</f>
        <v>0</v>
      </c>
      <c r="F90" s="14">
        <f>+F91+F92</f>
        <v>0</v>
      </c>
      <c r="G90" s="14">
        <f t="shared" si="1"/>
        <v>0</v>
      </c>
    </row>
    <row r="91" spans="2:7" x14ac:dyDescent="0.4">
      <c r="B91" s="12"/>
      <c r="C91" s="12"/>
      <c r="D91" s="13" t="s">
        <v>67</v>
      </c>
      <c r="E91" s="14"/>
      <c r="F91" s="14"/>
      <c r="G91" s="14">
        <f t="shared" si="1"/>
        <v>0</v>
      </c>
    </row>
    <row r="92" spans="2:7" x14ac:dyDescent="0.4">
      <c r="B92" s="12"/>
      <c r="C92" s="12"/>
      <c r="D92" s="13" t="s">
        <v>61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68</v>
      </c>
      <c r="E93" s="14"/>
      <c r="F93" s="14"/>
      <c r="G93" s="14">
        <f t="shared" si="1"/>
        <v>0</v>
      </c>
    </row>
    <row r="94" spans="2:7" x14ac:dyDescent="0.4">
      <c r="B94" s="12"/>
      <c r="C94" s="12"/>
      <c r="D94" s="13" t="s">
        <v>29</v>
      </c>
      <c r="E94" s="14">
        <f>+E95+E96+E97</f>
        <v>0</v>
      </c>
      <c r="F94" s="14">
        <f>+F95+F96+F97</f>
        <v>0</v>
      </c>
      <c r="G94" s="14">
        <f t="shared" si="1"/>
        <v>0</v>
      </c>
    </row>
    <row r="95" spans="2:7" x14ac:dyDescent="0.4">
      <c r="B95" s="12"/>
      <c r="C95" s="12"/>
      <c r="D95" s="13" t="s">
        <v>69</v>
      </c>
      <c r="E95" s="14"/>
      <c r="F95" s="14"/>
      <c r="G95" s="14">
        <f t="shared" si="1"/>
        <v>0</v>
      </c>
    </row>
    <row r="96" spans="2:7" x14ac:dyDescent="0.4">
      <c r="B96" s="12"/>
      <c r="C96" s="12"/>
      <c r="D96" s="13" t="s">
        <v>70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40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57</v>
      </c>
      <c r="E98" s="14"/>
      <c r="F98" s="14"/>
      <c r="G98" s="14">
        <f t="shared" si="1"/>
        <v>0</v>
      </c>
    </row>
    <row r="99" spans="2:7" x14ac:dyDescent="0.4">
      <c r="B99" s="12"/>
      <c r="C99" s="12"/>
      <c r="D99" s="13" t="s">
        <v>41</v>
      </c>
      <c r="E99" s="14">
        <f>+E100+E101+E102+E103+E104</f>
        <v>35957833</v>
      </c>
      <c r="F99" s="14">
        <f>+F100+F101+F102+F103+F104</f>
        <v>33658712</v>
      </c>
      <c r="G99" s="14">
        <f t="shared" si="1"/>
        <v>2299121</v>
      </c>
    </row>
    <row r="100" spans="2:7" x14ac:dyDescent="0.4">
      <c r="B100" s="12"/>
      <c r="C100" s="12"/>
      <c r="D100" s="13" t="s">
        <v>42</v>
      </c>
      <c r="E100" s="14">
        <v>35957833</v>
      </c>
      <c r="F100" s="14">
        <v>33658712</v>
      </c>
      <c r="G100" s="14">
        <f t="shared" si="1"/>
        <v>2299121</v>
      </c>
    </row>
    <row r="101" spans="2:7" x14ac:dyDescent="0.4">
      <c r="B101" s="12"/>
      <c r="C101" s="12"/>
      <c r="D101" s="13" t="s">
        <v>43</v>
      </c>
      <c r="E101" s="14"/>
      <c r="F101" s="14"/>
      <c r="G101" s="14">
        <f t="shared" si="1"/>
        <v>0</v>
      </c>
    </row>
    <row r="102" spans="2:7" x14ac:dyDescent="0.4">
      <c r="B102" s="12"/>
      <c r="C102" s="12"/>
      <c r="D102" s="13" t="s">
        <v>46</v>
      </c>
      <c r="E102" s="14"/>
      <c r="F102" s="14"/>
      <c r="G102" s="14">
        <f t="shared" si="1"/>
        <v>0</v>
      </c>
    </row>
    <row r="103" spans="2:7" x14ac:dyDescent="0.4">
      <c r="B103" s="12"/>
      <c r="C103" s="12"/>
      <c r="D103" s="13" t="s">
        <v>47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48</v>
      </c>
      <c r="E104" s="14"/>
      <c r="F104" s="14"/>
      <c r="G104" s="14">
        <f t="shared" si="1"/>
        <v>0</v>
      </c>
    </row>
    <row r="105" spans="2:7" x14ac:dyDescent="0.4">
      <c r="B105" s="12"/>
      <c r="C105" s="12"/>
      <c r="D105" s="13" t="s">
        <v>71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72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</row>
    <row r="107" spans="2:7" x14ac:dyDescent="0.4">
      <c r="B107" s="12"/>
      <c r="C107" s="12"/>
      <c r="D107" s="13" t="s">
        <v>73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</row>
    <row r="108" spans="2:7" x14ac:dyDescent="0.4">
      <c r="B108" s="12"/>
      <c r="C108" s="12"/>
      <c r="D108" s="13" t="s">
        <v>74</v>
      </c>
      <c r="E108" s="14"/>
      <c r="F108" s="14"/>
      <c r="G108" s="14">
        <f t="shared" si="1"/>
        <v>0</v>
      </c>
    </row>
    <row r="109" spans="2:7" x14ac:dyDescent="0.4">
      <c r="B109" s="12"/>
      <c r="C109" s="12"/>
      <c r="D109" s="13" t="s">
        <v>75</v>
      </c>
      <c r="E109" s="14"/>
      <c r="F109" s="14"/>
      <c r="G109" s="14">
        <f t="shared" si="1"/>
        <v>0</v>
      </c>
    </row>
    <row r="110" spans="2:7" x14ac:dyDescent="0.4">
      <c r="B110" s="12"/>
      <c r="C110" s="12"/>
      <c r="D110" s="13" t="s">
        <v>76</v>
      </c>
      <c r="E110" s="14"/>
      <c r="F110" s="14"/>
      <c r="G110" s="14">
        <f t="shared" si="1"/>
        <v>0</v>
      </c>
    </row>
    <row r="111" spans="2:7" x14ac:dyDescent="0.4">
      <c r="B111" s="12"/>
      <c r="C111" s="12"/>
      <c r="D111" s="13" t="s">
        <v>77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78</v>
      </c>
      <c r="E112" s="14"/>
      <c r="F112" s="14"/>
      <c r="G112" s="14">
        <f t="shared" si="1"/>
        <v>0</v>
      </c>
    </row>
    <row r="113" spans="2:7" x14ac:dyDescent="0.4">
      <c r="B113" s="12"/>
      <c r="C113" s="12"/>
      <c r="D113" s="13" t="s">
        <v>79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80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81</v>
      </c>
      <c r="E115" s="14"/>
      <c r="F115" s="14"/>
      <c r="G115" s="14">
        <f t="shared" si="1"/>
        <v>0</v>
      </c>
    </row>
    <row r="116" spans="2:7" x14ac:dyDescent="0.4">
      <c r="B116" s="12"/>
      <c r="C116" s="12"/>
      <c r="D116" s="13" t="s">
        <v>82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</row>
    <row r="117" spans="2:7" x14ac:dyDescent="0.4">
      <c r="B117" s="12"/>
      <c r="C117" s="12"/>
      <c r="D117" s="13" t="s">
        <v>83</v>
      </c>
      <c r="E117" s="14"/>
      <c r="F117" s="14"/>
      <c r="G117" s="14">
        <f t="shared" si="1"/>
        <v>0</v>
      </c>
    </row>
    <row r="118" spans="2:7" x14ac:dyDescent="0.4">
      <c r="B118" s="12"/>
      <c r="C118" s="12"/>
      <c r="D118" s="13" t="s">
        <v>84</v>
      </c>
      <c r="E118" s="14"/>
      <c r="F118" s="14"/>
      <c r="G118" s="14">
        <f t="shared" si="1"/>
        <v>0</v>
      </c>
    </row>
    <row r="119" spans="2:7" x14ac:dyDescent="0.4">
      <c r="B119" s="12"/>
      <c r="C119" s="12"/>
      <c r="D119" s="13" t="s">
        <v>85</v>
      </c>
      <c r="E119" s="14"/>
      <c r="F119" s="14"/>
      <c r="G119" s="14">
        <f t="shared" si="1"/>
        <v>0</v>
      </c>
    </row>
    <row r="120" spans="2:7" x14ac:dyDescent="0.4">
      <c r="B120" s="12"/>
      <c r="C120" s="12"/>
      <c r="D120" s="13" t="s">
        <v>86</v>
      </c>
      <c r="E120" s="14"/>
      <c r="F120" s="14"/>
      <c r="G120" s="14">
        <f t="shared" si="1"/>
        <v>0</v>
      </c>
    </row>
    <row r="121" spans="2:7" x14ac:dyDescent="0.4">
      <c r="B121" s="12"/>
      <c r="C121" s="12"/>
      <c r="D121" s="13" t="s">
        <v>87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88</v>
      </c>
      <c r="E122" s="14">
        <f>+E123+E124+E125</f>
        <v>0</v>
      </c>
      <c r="F122" s="14">
        <f>+F123+F124+F125</f>
        <v>0</v>
      </c>
      <c r="G122" s="14">
        <f t="shared" si="1"/>
        <v>0</v>
      </c>
    </row>
    <row r="123" spans="2:7" x14ac:dyDescent="0.4">
      <c r="B123" s="12"/>
      <c r="C123" s="12"/>
      <c r="D123" s="13" t="s">
        <v>89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90</v>
      </c>
      <c r="E124" s="14"/>
      <c r="F124" s="14"/>
      <c r="G124" s="14">
        <f t="shared" si="1"/>
        <v>0</v>
      </c>
    </row>
    <row r="125" spans="2:7" x14ac:dyDescent="0.4">
      <c r="B125" s="12"/>
      <c r="C125" s="12"/>
      <c r="D125" s="13" t="s">
        <v>91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92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41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</row>
    <row r="128" spans="2:7" x14ac:dyDescent="0.4">
      <c r="B128" s="12"/>
      <c r="C128" s="12"/>
      <c r="D128" s="13" t="s">
        <v>42</v>
      </c>
      <c r="E128" s="14"/>
      <c r="F128" s="14"/>
      <c r="G128" s="14">
        <f t="shared" si="1"/>
        <v>0</v>
      </c>
    </row>
    <row r="129" spans="2:7" x14ac:dyDescent="0.4">
      <c r="B129" s="12"/>
      <c r="C129" s="12"/>
      <c r="D129" s="13" t="s">
        <v>43</v>
      </c>
      <c r="E129" s="14"/>
      <c r="F129" s="14"/>
      <c r="G129" s="14">
        <f t="shared" si="1"/>
        <v>0</v>
      </c>
    </row>
    <row r="130" spans="2:7" x14ac:dyDescent="0.4">
      <c r="B130" s="12"/>
      <c r="C130" s="12"/>
      <c r="D130" s="13" t="s">
        <v>46</v>
      </c>
      <c r="E130" s="14"/>
      <c r="F130" s="14"/>
      <c r="G130" s="14">
        <f t="shared" si="1"/>
        <v>0</v>
      </c>
    </row>
    <row r="131" spans="2:7" x14ac:dyDescent="0.4">
      <c r="B131" s="12"/>
      <c r="C131" s="12"/>
      <c r="D131" s="13" t="s">
        <v>47</v>
      </c>
      <c r="E131" s="14"/>
      <c r="F131" s="14"/>
      <c r="G131" s="14">
        <f t="shared" si="1"/>
        <v>0</v>
      </c>
    </row>
    <row r="132" spans="2:7" x14ac:dyDescent="0.4">
      <c r="B132" s="12"/>
      <c r="C132" s="12"/>
      <c r="D132" s="13" t="s">
        <v>48</v>
      </c>
      <c r="E132" s="14"/>
      <c r="F132" s="14"/>
      <c r="G132" s="14">
        <f t="shared" si="1"/>
        <v>0</v>
      </c>
    </row>
    <row r="133" spans="2:7" x14ac:dyDescent="0.4">
      <c r="B133" s="12"/>
      <c r="C133" s="12"/>
      <c r="D133" s="13" t="s">
        <v>49</v>
      </c>
      <c r="E133" s="14"/>
      <c r="F133" s="14"/>
      <c r="G133" s="14">
        <f t="shared" si="1"/>
        <v>0</v>
      </c>
    </row>
    <row r="134" spans="2:7" x14ac:dyDescent="0.4">
      <c r="B134" s="12"/>
      <c r="C134" s="12"/>
      <c r="D134" s="13" t="s">
        <v>93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</row>
    <row r="135" spans="2:7" x14ac:dyDescent="0.4">
      <c r="B135" s="12"/>
      <c r="C135" s="12"/>
      <c r="D135" s="13" t="s">
        <v>56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</row>
    <row r="136" spans="2:7" x14ac:dyDescent="0.4">
      <c r="B136" s="12"/>
      <c r="C136" s="12"/>
      <c r="D136" s="13" t="s">
        <v>52</v>
      </c>
      <c r="E136" s="14"/>
      <c r="F136" s="14"/>
      <c r="G136" s="14">
        <f t="shared" si="2"/>
        <v>0</v>
      </c>
    </row>
    <row r="137" spans="2:7" x14ac:dyDescent="0.4">
      <c r="B137" s="12"/>
      <c r="C137" s="12"/>
      <c r="D137" s="13" t="s">
        <v>26</v>
      </c>
      <c r="E137" s="14"/>
      <c r="F137" s="14"/>
      <c r="G137" s="14">
        <f t="shared" si="2"/>
        <v>0</v>
      </c>
    </row>
    <row r="138" spans="2:7" x14ac:dyDescent="0.4">
      <c r="B138" s="12"/>
      <c r="C138" s="12"/>
      <c r="D138" s="13" t="s">
        <v>94</v>
      </c>
      <c r="E138" s="14"/>
      <c r="F138" s="14"/>
      <c r="G138" s="14">
        <f t="shared" si="2"/>
        <v>0</v>
      </c>
    </row>
    <row r="139" spans="2:7" x14ac:dyDescent="0.4">
      <c r="B139" s="12"/>
      <c r="C139" s="12"/>
      <c r="D139" s="13" t="s">
        <v>87</v>
      </c>
      <c r="E139" s="14"/>
      <c r="F139" s="14"/>
      <c r="G139" s="14">
        <f t="shared" si="2"/>
        <v>0</v>
      </c>
    </row>
    <row r="140" spans="2:7" x14ac:dyDescent="0.4">
      <c r="B140" s="12"/>
      <c r="C140" s="12"/>
      <c r="D140" s="13" t="s">
        <v>41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</row>
    <row r="141" spans="2:7" x14ac:dyDescent="0.4">
      <c r="B141" s="12"/>
      <c r="C141" s="12"/>
      <c r="D141" s="13" t="s">
        <v>42</v>
      </c>
      <c r="E141" s="14"/>
      <c r="F141" s="14"/>
      <c r="G141" s="14">
        <f t="shared" si="2"/>
        <v>0</v>
      </c>
    </row>
    <row r="142" spans="2:7" x14ac:dyDescent="0.4">
      <c r="B142" s="12"/>
      <c r="C142" s="12"/>
      <c r="D142" s="13" t="s">
        <v>43</v>
      </c>
      <c r="E142" s="14"/>
      <c r="F142" s="14"/>
      <c r="G142" s="14">
        <f t="shared" si="2"/>
        <v>0</v>
      </c>
    </row>
    <row r="143" spans="2:7" x14ac:dyDescent="0.4">
      <c r="B143" s="12"/>
      <c r="C143" s="12"/>
      <c r="D143" s="13" t="s">
        <v>46</v>
      </c>
      <c r="E143" s="14"/>
      <c r="F143" s="14"/>
      <c r="G143" s="14">
        <f t="shared" si="2"/>
        <v>0</v>
      </c>
    </row>
    <row r="144" spans="2:7" x14ac:dyDescent="0.4">
      <c r="B144" s="12"/>
      <c r="C144" s="12"/>
      <c r="D144" s="13" t="s">
        <v>47</v>
      </c>
      <c r="E144" s="14"/>
      <c r="F144" s="14"/>
      <c r="G144" s="14">
        <f t="shared" si="2"/>
        <v>0</v>
      </c>
    </row>
    <row r="145" spans="2:7" x14ac:dyDescent="0.4">
      <c r="B145" s="12"/>
      <c r="C145" s="12"/>
      <c r="D145" s="13" t="s">
        <v>48</v>
      </c>
      <c r="E145" s="14"/>
      <c r="F145" s="14"/>
      <c r="G145" s="14">
        <f t="shared" si="2"/>
        <v>0</v>
      </c>
    </row>
    <row r="146" spans="2:7" x14ac:dyDescent="0.4">
      <c r="B146" s="12"/>
      <c r="C146" s="12"/>
      <c r="D146" s="13" t="s">
        <v>95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</row>
    <row r="147" spans="2:7" x14ac:dyDescent="0.4">
      <c r="B147" s="12"/>
      <c r="C147" s="12"/>
      <c r="D147" s="13" t="s">
        <v>96</v>
      </c>
      <c r="E147" s="14"/>
      <c r="F147" s="14"/>
      <c r="G147" s="14">
        <f t="shared" si="2"/>
        <v>0</v>
      </c>
    </row>
    <row r="148" spans="2:7" x14ac:dyDescent="0.4">
      <c r="B148" s="12"/>
      <c r="C148" s="12"/>
      <c r="D148" s="13" t="s">
        <v>97</v>
      </c>
      <c r="E148" s="14"/>
      <c r="F148" s="14"/>
      <c r="G148" s="14">
        <f t="shared" si="2"/>
        <v>0</v>
      </c>
    </row>
    <row r="149" spans="2:7" x14ac:dyDescent="0.4">
      <c r="B149" s="12"/>
      <c r="C149" s="12"/>
      <c r="D149" s="13" t="s">
        <v>98</v>
      </c>
      <c r="E149" s="14"/>
      <c r="F149" s="14"/>
      <c r="G149" s="14">
        <f t="shared" si="2"/>
        <v>0</v>
      </c>
    </row>
    <row r="150" spans="2:7" x14ac:dyDescent="0.4">
      <c r="B150" s="12"/>
      <c r="C150" s="12"/>
      <c r="D150" s="13" t="s">
        <v>99</v>
      </c>
      <c r="E150" s="14"/>
      <c r="F150" s="14"/>
      <c r="G150" s="14">
        <f t="shared" si="2"/>
        <v>0</v>
      </c>
    </row>
    <row r="151" spans="2:7" x14ac:dyDescent="0.4">
      <c r="B151" s="12"/>
      <c r="C151" s="12"/>
      <c r="D151" s="13" t="s">
        <v>100</v>
      </c>
      <c r="E151" s="14"/>
      <c r="F151" s="14"/>
      <c r="G151" s="14">
        <f t="shared" si="2"/>
        <v>0</v>
      </c>
    </row>
    <row r="152" spans="2:7" x14ac:dyDescent="0.4">
      <c r="B152" s="12"/>
      <c r="C152" s="12"/>
      <c r="D152" s="13" t="s">
        <v>101</v>
      </c>
      <c r="E152" s="14"/>
      <c r="F152" s="14"/>
      <c r="G152" s="14">
        <f t="shared" si="2"/>
        <v>0</v>
      </c>
    </row>
    <row r="153" spans="2:7" x14ac:dyDescent="0.4">
      <c r="B153" s="12"/>
      <c r="C153" s="12"/>
      <c r="D153" s="13" t="s">
        <v>102</v>
      </c>
      <c r="E153" s="14"/>
      <c r="F153" s="14"/>
      <c r="G153" s="14">
        <f t="shared" si="2"/>
        <v>0</v>
      </c>
    </row>
    <row r="154" spans="2:7" x14ac:dyDescent="0.4">
      <c r="B154" s="12"/>
      <c r="C154" s="12"/>
      <c r="D154" s="13" t="s">
        <v>103</v>
      </c>
      <c r="E154" s="14"/>
      <c r="F154" s="14"/>
      <c r="G154" s="14">
        <f t="shared" si="2"/>
        <v>0</v>
      </c>
    </row>
    <row r="155" spans="2:7" x14ac:dyDescent="0.4">
      <c r="B155" s="12"/>
      <c r="C155" s="12"/>
      <c r="D155" s="13" t="s">
        <v>104</v>
      </c>
      <c r="E155" s="14"/>
      <c r="F155" s="14"/>
      <c r="G155" s="14">
        <f t="shared" si="2"/>
        <v>0</v>
      </c>
    </row>
    <row r="156" spans="2:7" x14ac:dyDescent="0.4">
      <c r="B156" s="12"/>
      <c r="C156" s="12"/>
      <c r="D156" s="13" t="s">
        <v>105</v>
      </c>
      <c r="E156" s="14">
        <f>+E157+E158</f>
        <v>0</v>
      </c>
      <c r="F156" s="14">
        <f>+F157+F158</f>
        <v>0</v>
      </c>
      <c r="G156" s="14">
        <f t="shared" si="2"/>
        <v>0</v>
      </c>
    </row>
    <row r="157" spans="2:7" x14ac:dyDescent="0.4">
      <c r="B157" s="12"/>
      <c r="C157" s="12"/>
      <c r="D157" s="13" t="s">
        <v>106</v>
      </c>
      <c r="E157" s="14"/>
      <c r="F157" s="14"/>
      <c r="G157" s="14">
        <f t="shared" si="2"/>
        <v>0</v>
      </c>
    </row>
    <row r="158" spans="2:7" x14ac:dyDescent="0.4">
      <c r="B158" s="12"/>
      <c r="C158" s="12"/>
      <c r="D158" s="13" t="s">
        <v>107</v>
      </c>
      <c r="E158" s="14"/>
      <c r="F158" s="14"/>
      <c r="G158" s="14">
        <f t="shared" si="2"/>
        <v>0</v>
      </c>
    </row>
    <row r="159" spans="2:7" x14ac:dyDescent="0.4">
      <c r="B159" s="12"/>
      <c r="C159" s="12"/>
      <c r="D159" s="13" t="s">
        <v>108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</row>
    <row r="160" spans="2:7" x14ac:dyDescent="0.4">
      <c r="B160" s="12"/>
      <c r="C160" s="12"/>
      <c r="D160" s="13" t="s">
        <v>42</v>
      </c>
      <c r="E160" s="14"/>
      <c r="F160" s="14"/>
      <c r="G160" s="14">
        <f t="shared" si="2"/>
        <v>0</v>
      </c>
    </row>
    <row r="161" spans="2:7" x14ac:dyDescent="0.4">
      <c r="B161" s="12"/>
      <c r="C161" s="12"/>
      <c r="D161" s="13" t="s">
        <v>43</v>
      </c>
      <c r="E161" s="14"/>
      <c r="F161" s="14"/>
      <c r="G161" s="14">
        <f t="shared" si="2"/>
        <v>0</v>
      </c>
    </row>
    <row r="162" spans="2:7" x14ac:dyDescent="0.4">
      <c r="B162" s="12"/>
      <c r="C162" s="12"/>
      <c r="D162" s="13" t="s">
        <v>46</v>
      </c>
      <c r="E162" s="14"/>
      <c r="F162" s="14"/>
      <c r="G162" s="14">
        <f t="shared" si="2"/>
        <v>0</v>
      </c>
    </row>
    <row r="163" spans="2:7" x14ac:dyDescent="0.4">
      <c r="B163" s="12"/>
      <c r="C163" s="12"/>
      <c r="D163" s="13" t="s">
        <v>47</v>
      </c>
      <c r="E163" s="14"/>
      <c r="F163" s="14"/>
      <c r="G163" s="14">
        <f t="shared" si="2"/>
        <v>0</v>
      </c>
    </row>
    <row r="164" spans="2:7" x14ac:dyDescent="0.4">
      <c r="B164" s="12"/>
      <c r="C164" s="12"/>
      <c r="D164" s="13" t="s">
        <v>109</v>
      </c>
      <c r="E164" s="14"/>
      <c r="F164" s="14"/>
      <c r="G164" s="14">
        <f t="shared" si="2"/>
        <v>0</v>
      </c>
    </row>
    <row r="165" spans="2:7" x14ac:dyDescent="0.4">
      <c r="B165" s="12"/>
      <c r="C165" s="12"/>
      <c r="D165" s="13" t="s">
        <v>49</v>
      </c>
      <c r="E165" s="14"/>
      <c r="F165" s="14"/>
      <c r="G165" s="14">
        <f t="shared" si="2"/>
        <v>0</v>
      </c>
    </row>
    <row r="166" spans="2:7" x14ac:dyDescent="0.4">
      <c r="B166" s="12"/>
      <c r="C166" s="12"/>
      <c r="D166" s="13" t="s">
        <v>110</v>
      </c>
      <c r="E166" s="14">
        <v>100000</v>
      </c>
      <c r="F166" s="14"/>
      <c r="G166" s="14">
        <f t="shared" si="2"/>
        <v>100000</v>
      </c>
    </row>
    <row r="167" spans="2:7" x14ac:dyDescent="0.4">
      <c r="B167" s="12"/>
      <c r="C167" s="12"/>
      <c r="D167" s="13" t="s">
        <v>111</v>
      </c>
      <c r="E167" s="14"/>
      <c r="F167" s="14"/>
      <c r="G167" s="14">
        <f t="shared" si="2"/>
        <v>0</v>
      </c>
    </row>
    <row r="168" spans="2:7" x14ac:dyDescent="0.4">
      <c r="B168" s="12"/>
      <c r="C168" s="15"/>
      <c r="D168" s="16" t="s">
        <v>112</v>
      </c>
      <c r="E168" s="17">
        <f>+E6+E53+E69+E80+E105+E106+E134+E146+E166+E167</f>
        <v>190374003</v>
      </c>
      <c r="F168" s="17">
        <f>+F6+F53+F69+F80+F105+F106+F134+F146+F166+F167</f>
        <v>191057582</v>
      </c>
      <c r="G168" s="17">
        <f t="shared" si="2"/>
        <v>-683579</v>
      </c>
    </row>
    <row r="169" spans="2:7" x14ac:dyDescent="0.4">
      <c r="B169" s="12"/>
      <c r="C169" s="9" t="s">
        <v>113</v>
      </c>
      <c r="D169" s="13" t="s">
        <v>114</v>
      </c>
      <c r="E169" s="14">
        <f>+E170+E171+E172+E173+E174+E175+E176+E177+E178+E179</f>
        <v>143347002</v>
      </c>
      <c r="F169" s="14">
        <f>+F170+F171+F172+F173+F174+F175+F176+F177+F178+F179</f>
        <v>139592802</v>
      </c>
      <c r="G169" s="14">
        <f t="shared" si="2"/>
        <v>3754200</v>
      </c>
    </row>
    <row r="170" spans="2:7" x14ac:dyDescent="0.4">
      <c r="B170" s="12"/>
      <c r="C170" s="12"/>
      <c r="D170" s="13" t="s">
        <v>115</v>
      </c>
      <c r="E170" s="14"/>
      <c r="F170" s="14"/>
      <c r="G170" s="14">
        <f t="shared" si="2"/>
        <v>0</v>
      </c>
    </row>
    <row r="171" spans="2:7" x14ac:dyDescent="0.4">
      <c r="B171" s="12"/>
      <c r="C171" s="12"/>
      <c r="D171" s="13" t="s">
        <v>116</v>
      </c>
      <c r="E171" s="14">
        <v>81170815</v>
      </c>
      <c r="F171" s="14">
        <v>74713579</v>
      </c>
      <c r="G171" s="14">
        <f t="shared" si="2"/>
        <v>6457236</v>
      </c>
    </row>
    <row r="172" spans="2:7" x14ac:dyDescent="0.4">
      <c r="B172" s="12"/>
      <c r="C172" s="12"/>
      <c r="D172" s="13" t="s">
        <v>117</v>
      </c>
      <c r="E172" s="14">
        <v>16664700</v>
      </c>
      <c r="F172" s="14">
        <v>17831127</v>
      </c>
      <c r="G172" s="14">
        <f t="shared" si="2"/>
        <v>-1166427</v>
      </c>
    </row>
    <row r="173" spans="2:7" x14ac:dyDescent="0.4">
      <c r="B173" s="12"/>
      <c r="C173" s="12"/>
      <c r="D173" s="13" t="s">
        <v>118</v>
      </c>
      <c r="E173" s="14"/>
      <c r="F173" s="14"/>
      <c r="G173" s="14">
        <f t="shared" si="2"/>
        <v>0</v>
      </c>
    </row>
    <row r="174" spans="2:7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</row>
    <row r="175" spans="2:7" x14ac:dyDescent="0.4">
      <c r="B175" s="12"/>
      <c r="C175" s="12"/>
      <c r="D175" s="13" t="s">
        <v>120</v>
      </c>
      <c r="E175" s="14">
        <v>25011343</v>
      </c>
      <c r="F175" s="14">
        <v>28314847</v>
      </c>
      <c r="G175" s="14">
        <f t="shared" si="2"/>
        <v>-3303504</v>
      </c>
    </row>
    <row r="176" spans="2:7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</row>
    <row r="177" spans="2:7" x14ac:dyDescent="0.4">
      <c r="B177" s="12"/>
      <c r="C177" s="12"/>
      <c r="D177" s="13" t="s">
        <v>122</v>
      </c>
      <c r="E177" s="14">
        <v>3481500</v>
      </c>
      <c r="F177" s="14">
        <v>3047000</v>
      </c>
      <c r="G177" s="14">
        <f t="shared" si="2"/>
        <v>434500</v>
      </c>
    </row>
    <row r="178" spans="2:7" x14ac:dyDescent="0.4">
      <c r="B178" s="12"/>
      <c r="C178" s="12"/>
      <c r="D178" s="13" t="s">
        <v>123</v>
      </c>
      <c r="E178" s="14"/>
      <c r="F178" s="14"/>
      <c r="G178" s="14">
        <f t="shared" si="2"/>
        <v>0</v>
      </c>
    </row>
    <row r="179" spans="2:7" x14ac:dyDescent="0.4">
      <c r="B179" s="12"/>
      <c r="C179" s="12"/>
      <c r="D179" s="13" t="s">
        <v>124</v>
      </c>
      <c r="E179" s="14">
        <v>17018644</v>
      </c>
      <c r="F179" s="14">
        <v>15686249</v>
      </c>
      <c r="G179" s="14">
        <f t="shared" si="2"/>
        <v>1332395</v>
      </c>
    </row>
    <row r="180" spans="2:7" x14ac:dyDescent="0.4">
      <c r="B180" s="12"/>
      <c r="C180" s="12"/>
      <c r="D180" s="13" t="s">
        <v>125</v>
      </c>
      <c r="E180" s="14">
        <f>+E181+E182+E183+E184+E185+E186+E187+E188+E189+E190+E191+E192+E193+E194+E195+E196+E197+E198+E199+E200+E201+E202</f>
        <v>15889529</v>
      </c>
      <c r="F180" s="14">
        <f>+F181+F182+F183+F184+F185+F186+F187+F188+F189+F190+F191+F192+F193+F194+F195+F196+F197+F198+F199+F200+F201+F202</f>
        <v>15797898</v>
      </c>
      <c r="G180" s="14">
        <f t="shared" si="2"/>
        <v>91631</v>
      </c>
    </row>
    <row r="181" spans="2:7" x14ac:dyDescent="0.4">
      <c r="B181" s="12"/>
      <c r="C181" s="12"/>
      <c r="D181" s="13" t="s">
        <v>126</v>
      </c>
      <c r="E181" s="14">
        <v>9518167</v>
      </c>
      <c r="F181" s="14">
        <v>9567461</v>
      </c>
      <c r="G181" s="14">
        <f t="shared" si="2"/>
        <v>-49294</v>
      </c>
    </row>
    <row r="182" spans="2:7" x14ac:dyDescent="0.4">
      <c r="B182" s="12"/>
      <c r="C182" s="12"/>
      <c r="D182" s="13" t="s">
        <v>127</v>
      </c>
      <c r="E182" s="14"/>
      <c r="F182" s="14"/>
      <c r="G182" s="14">
        <f t="shared" si="2"/>
        <v>0</v>
      </c>
    </row>
    <row r="183" spans="2:7" x14ac:dyDescent="0.4">
      <c r="B183" s="12"/>
      <c r="C183" s="12"/>
      <c r="D183" s="13" t="s">
        <v>128</v>
      </c>
      <c r="E183" s="14"/>
      <c r="F183" s="14"/>
      <c r="G183" s="14">
        <f t="shared" si="2"/>
        <v>0</v>
      </c>
    </row>
    <row r="184" spans="2:7" x14ac:dyDescent="0.4">
      <c r="B184" s="12"/>
      <c r="C184" s="12"/>
      <c r="D184" s="13" t="s">
        <v>129</v>
      </c>
      <c r="E184" s="14"/>
      <c r="F184" s="14"/>
      <c r="G184" s="14">
        <f t="shared" si="2"/>
        <v>0</v>
      </c>
    </row>
    <row r="185" spans="2:7" x14ac:dyDescent="0.4">
      <c r="B185" s="12"/>
      <c r="C185" s="12"/>
      <c r="D185" s="13" t="s">
        <v>130</v>
      </c>
      <c r="E185" s="14">
        <v>188084</v>
      </c>
      <c r="F185" s="14">
        <v>139802</v>
      </c>
      <c r="G185" s="14">
        <f t="shared" si="2"/>
        <v>48282</v>
      </c>
    </row>
    <row r="186" spans="2:7" x14ac:dyDescent="0.4">
      <c r="B186" s="12"/>
      <c r="C186" s="12"/>
      <c r="D186" s="13" t="s">
        <v>131</v>
      </c>
      <c r="E186" s="14"/>
      <c r="F186" s="14"/>
      <c r="G186" s="14">
        <f t="shared" si="2"/>
        <v>0</v>
      </c>
    </row>
    <row r="187" spans="2:7" x14ac:dyDescent="0.4">
      <c r="B187" s="12"/>
      <c r="C187" s="12"/>
      <c r="D187" s="13" t="s">
        <v>132</v>
      </c>
      <c r="E187" s="14"/>
      <c r="F187" s="14"/>
      <c r="G187" s="14">
        <f t="shared" si="2"/>
        <v>0</v>
      </c>
    </row>
    <row r="188" spans="2:7" x14ac:dyDescent="0.4">
      <c r="B188" s="12"/>
      <c r="C188" s="12"/>
      <c r="D188" s="13" t="s">
        <v>133</v>
      </c>
      <c r="E188" s="14"/>
      <c r="F188" s="14"/>
      <c r="G188" s="14">
        <f t="shared" si="2"/>
        <v>0</v>
      </c>
    </row>
    <row r="189" spans="2:7" x14ac:dyDescent="0.4">
      <c r="B189" s="12"/>
      <c r="C189" s="12"/>
      <c r="D189" s="13" t="s">
        <v>134</v>
      </c>
      <c r="E189" s="14"/>
      <c r="F189" s="14"/>
      <c r="G189" s="14">
        <f t="shared" si="2"/>
        <v>0</v>
      </c>
    </row>
    <row r="190" spans="2:7" x14ac:dyDescent="0.4">
      <c r="B190" s="12"/>
      <c r="C190" s="12"/>
      <c r="D190" s="13" t="s">
        <v>135</v>
      </c>
      <c r="E190" s="14">
        <v>731499</v>
      </c>
      <c r="F190" s="14">
        <v>886488</v>
      </c>
      <c r="G190" s="14">
        <f t="shared" si="2"/>
        <v>-154989</v>
      </c>
    </row>
    <row r="191" spans="2:7" x14ac:dyDescent="0.4">
      <c r="B191" s="12"/>
      <c r="C191" s="12"/>
      <c r="D191" s="13" t="s">
        <v>136</v>
      </c>
      <c r="E191" s="14"/>
      <c r="F191" s="14"/>
      <c r="G191" s="14">
        <f t="shared" si="2"/>
        <v>0</v>
      </c>
    </row>
    <row r="192" spans="2:7" x14ac:dyDescent="0.4">
      <c r="B192" s="12"/>
      <c r="C192" s="12"/>
      <c r="D192" s="13" t="s">
        <v>137</v>
      </c>
      <c r="E192" s="14">
        <v>3061723</v>
      </c>
      <c r="F192" s="14">
        <v>3322287</v>
      </c>
      <c r="G192" s="14">
        <f t="shared" si="2"/>
        <v>-260564</v>
      </c>
    </row>
    <row r="193" spans="2:7" x14ac:dyDescent="0.4">
      <c r="B193" s="12"/>
      <c r="C193" s="12"/>
      <c r="D193" s="13" t="s">
        <v>138</v>
      </c>
      <c r="E193" s="14"/>
      <c r="F193" s="14"/>
      <c r="G193" s="14">
        <f t="shared" si="2"/>
        <v>0</v>
      </c>
    </row>
    <row r="194" spans="2:7" x14ac:dyDescent="0.4">
      <c r="B194" s="12"/>
      <c r="C194" s="12"/>
      <c r="D194" s="13" t="s">
        <v>139</v>
      </c>
      <c r="E194" s="14">
        <v>2363436</v>
      </c>
      <c r="F194" s="14">
        <v>1855240</v>
      </c>
      <c r="G194" s="14">
        <f t="shared" si="2"/>
        <v>508196</v>
      </c>
    </row>
    <row r="195" spans="2:7" x14ac:dyDescent="0.4">
      <c r="B195" s="12"/>
      <c r="C195" s="12"/>
      <c r="D195" s="13" t="s">
        <v>140</v>
      </c>
      <c r="E195" s="14">
        <v>26620</v>
      </c>
      <c r="F195" s="14">
        <v>26620</v>
      </c>
      <c r="G195" s="14">
        <f t="shared" si="2"/>
        <v>0</v>
      </c>
    </row>
    <row r="196" spans="2:7" x14ac:dyDescent="0.4">
      <c r="B196" s="12"/>
      <c r="C196" s="12"/>
      <c r="D196" s="13" t="s">
        <v>141</v>
      </c>
      <c r="E196" s="14"/>
      <c r="F196" s="14"/>
      <c r="G196" s="14">
        <f t="shared" si="2"/>
        <v>0</v>
      </c>
    </row>
    <row r="197" spans="2:7" x14ac:dyDescent="0.4">
      <c r="B197" s="12"/>
      <c r="C197" s="12"/>
      <c r="D197" s="13" t="s">
        <v>142</v>
      </c>
      <c r="E197" s="14"/>
      <c r="F197" s="14"/>
      <c r="G197" s="14">
        <f t="shared" si="2"/>
        <v>0</v>
      </c>
    </row>
    <row r="198" spans="2:7" x14ac:dyDescent="0.4">
      <c r="B198" s="12"/>
      <c r="C198" s="12"/>
      <c r="D198" s="13" t="s">
        <v>143</v>
      </c>
      <c r="E198" s="14"/>
      <c r="F198" s="14"/>
      <c r="G198" s="14">
        <f t="shared" si="2"/>
        <v>0</v>
      </c>
    </row>
    <row r="199" spans="2:7" x14ac:dyDescent="0.4">
      <c r="B199" s="12"/>
      <c r="C199" s="12"/>
      <c r="D199" s="13" t="s">
        <v>144</v>
      </c>
      <c r="E199" s="14"/>
      <c r="F199" s="14"/>
      <c r="G199" s="14">
        <f t="shared" ref="G199:G262" si="3">E199-F199</f>
        <v>0</v>
      </c>
    </row>
    <row r="200" spans="2:7" x14ac:dyDescent="0.4">
      <c r="B200" s="12"/>
      <c r="C200" s="12"/>
      <c r="D200" s="13" t="s">
        <v>145</v>
      </c>
      <c r="E200" s="14"/>
      <c r="F200" s="14"/>
      <c r="G200" s="14">
        <f t="shared" si="3"/>
        <v>0</v>
      </c>
    </row>
    <row r="201" spans="2:7" x14ac:dyDescent="0.4">
      <c r="B201" s="12"/>
      <c r="C201" s="12"/>
      <c r="D201" s="13" t="s">
        <v>146</v>
      </c>
      <c r="E201" s="14"/>
      <c r="F201" s="14"/>
      <c r="G201" s="14">
        <f t="shared" si="3"/>
        <v>0</v>
      </c>
    </row>
    <row r="202" spans="2:7" x14ac:dyDescent="0.4">
      <c r="B202" s="12"/>
      <c r="C202" s="12"/>
      <c r="D202" s="13" t="s">
        <v>147</v>
      </c>
      <c r="E202" s="14"/>
      <c r="F202" s="14"/>
      <c r="G202" s="14">
        <f t="shared" si="3"/>
        <v>0</v>
      </c>
    </row>
    <row r="203" spans="2:7" x14ac:dyDescent="0.4">
      <c r="B203" s="12"/>
      <c r="C203" s="12"/>
      <c r="D203" s="13" t="s">
        <v>148</v>
      </c>
      <c r="E203" s="14">
        <f>+E204+E205+E206+E207+E208+E209+E210+E211+E212+E213+E214+E215+E216+E217+E218+E219+E220+E221+E222+E223+E224+E225</f>
        <v>12093889</v>
      </c>
      <c r="F203" s="14">
        <f>+F204+F205+F206+F207+F208+F209+F210+F211+F212+F213+F214+F215+F216+F217+F218+F219+F220+F221+F222+F223+F224+F225</f>
        <v>13165545</v>
      </c>
      <c r="G203" s="14">
        <f t="shared" si="3"/>
        <v>-1071656</v>
      </c>
    </row>
    <row r="204" spans="2:7" x14ac:dyDescent="0.4">
      <c r="B204" s="12"/>
      <c r="C204" s="12"/>
      <c r="D204" s="13" t="s">
        <v>149</v>
      </c>
      <c r="E204" s="14">
        <v>1734685</v>
      </c>
      <c r="F204" s="14">
        <v>1336167</v>
      </c>
      <c r="G204" s="14">
        <f t="shared" si="3"/>
        <v>398518</v>
      </c>
    </row>
    <row r="205" spans="2:7" x14ac:dyDescent="0.4">
      <c r="B205" s="12"/>
      <c r="C205" s="12"/>
      <c r="D205" s="13" t="s">
        <v>150</v>
      </c>
      <c r="E205" s="14">
        <v>26560</v>
      </c>
      <c r="F205" s="14">
        <v>105451</v>
      </c>
      <c r="G205" s="14">
        <f t="shared" si="3"/>
        <v>-78891</v>
      </c>
    </row>
    <row r="206" spans="2:7" x14ac:dyDescent="0.4">
      <c r="B206" s="12"/>
      <c r="C206" s="12"/>
      <c r="D206" s="13" t="s">
        <v>151</v>
      </c>
      <c r="E206" s="14">
        <v>19928</v>
      </c>
      <c r="F206" s="14">
        <v>2270</v>
      </c>
      <c r="G206" s="14">
        <f t="shared" si="3"/>
        <v>17658</v>
      </c>
    </row>
    <row r="207" spans="2:7" x14ac:dyDescent="0.4">
      <c r="B207" s="12"/>
      <c r="C207" s="12"/>
      <c r="D207" s="13" t="s">
        <v>152</v>
      </c>
      <c r="E207" s="14">
        <v>58964</v>
      </c>
      <c r="F207" s="14">
        <v>115294</v>
      </c>
      <c r="G207" s="14">
        <f t="shared" si="3"/>
        <v>-56330</v>
      </c>
    </row>
    <row r="208" spans="2:7" x14ac:dyDescent="0.4">
      <c r="B208" s="12"/>
      <c r="C208" s="12"/>
      <c r="D208" s="13" t="s">
        <v>153</v>
      </c>
      <c r="E208" s="14">
        <v>522696</v>
      </c>
      <c r="F208" s="14">
        <v>395311</v>
      </c>
      <c r="G208" s="14">
        <f t="shared" si="3"/>
        <v>127385</v>
      </c>
    </row>
    <row r="209" spans="2:7" x14ac:dyDescent="0.4">
      <c r="B209" s="12"/>
      <c r="C209" s="12"/>
      <c r="D209" s="13" t="s">
        <v>154</v>
      </c>
      <c r="E209" s="14">
        <v>187834</v>
      </c>
      <c r="F209" s="14">
        <v>176046</v>
      </c>
      <c r="G209" s="14">
        <f t="shared" si="3"/>
        <v>11788</v>
      </c>
    </row>
    <row r="210" spans="2:7" x14ac:dyDescent="0.4">
      <c r="B210" s="12"/>
      <c r="C210" s="12"/>
      <c r="D210" s="13" t="s">
        <v>137</v>
      </c>
      <c r="E210" s="14">
        <v>340190</v>
      </c>
      <c r="F210" s="14">
        <v>369146</v>
      </c>
      <c r="G210" s="14">
        <f t="shared" si="3"/>
        <v>-28956</v>
      </c>
    </row>
    <row r="211" spans="2:7" x14ac:dyDescent="0.4">
      <c r="B211" s="12"/>
      <c r="C211" s="12"/>
      <c r="D211" s="13" t="s">
        <v>138</v>
      </c>
      <c r="E211" s="14"/>
      <c r="F211" s="14"/>
      <c r="G211" s="14">
        <f t="shared" si="3"/>
        <v>0</v>
      </c>
    </row>
    <row r="212" spans="2:7" x14ac:dyDescent="0.4">
      <c r="B212" s="12"/>
      <c r="C212" s="12"/>
      <c r="D212" s="13" t="s">
        <v>155</v>
      </c>
      <c r="E212" s="14">
        <v>495693</v>
      </c>
      <c r="F212" s="14">
        <v>283980</v>
      </c>
      <c r="G212" s="14">
        <f t="shared" si="3"/>
        <v>211713</v>
      </c>
    </row>
    <row r="213" spans="2:7" x14ac:dyDescent="0.4">
      <c r="B213" s="12"/>
      <c r="C213" s="12"/>
      <c r="D213" s="13" t="s">
        <v>156</v>
      </c>
      <c r="E213" s="14">
        <v>263723</v>
      </c>
      <c r="F213" s="14">
        <v>278095</v>
      </c>
      <c r="G213" s="14">
        <f t="shared" si="3"/>
        <v>-14372</v>
      </c>
    </row>
    <row r="214" spans="2:7" x14ac:dyDescent="0.4">
      <c r="B214" s="12"/>
      <c r="C214" s="12"/>
      <c r="D214" s="13" t="s">
        <v>157</v>
      </c>
      <c r="E214" s="14">
        <v>712</v>
      </c>
      <c r="F214" s="14"/>
      <c r="G214" s="14">
        <f t="shared" si="3"/>
        <v>712</v>
      </c>
    </row>
    <row r="215" spans="2:7" x14ac:dyDescent="0.4">
      <c r="B215" s="12"/>
      <c r="C215" s="12"/>
      <c r="D215" s="13" t="s">
        <v>158</v>
      </c>
      <c r="E215" s="14">
        <v>51480</v>
      </c>
      <c r="F215" s="14">
        <v>1414500</v>
      </c>
      <c r="G215" s="14">
        <f t="shared" si="3"/>
        <v>-1363020</v>
      </c>
    </row>
    <row r="216" spans="2:7" x14ac:dyDescent="0.4">
      <c r="B216" s="12"/>
      <c r="C216" s="12"/>
      <c r="D216" s="13" t="s">
        <v>159</v>
      </c>
      <c r="E216" s="14">
        <v>803739</v>
      </c>
      <c r="F216" s="14">
        <v>995055</v>
      </c>
      <c r="G216" s="14">
        <f t="shared" si="3"/>
        <v>-191316</v>
      </c>
    </row>
    <row r="217" spans="2:7" x14ac:dyDescent="0.4">
      <c r="B217" s="12"/>
      <c r="C217" s="12"/>
      <c r="D217" s="13" t="s">
        <v>160</v>
      </c>
      <c r="E217" s="14">
        <v>3879514</v>
      </c>
      <c r="F217" s="14">
        <v>4263085</v>
      </c>
      <c r="G217" s="14">
        <f t="shared" si="3"/>
        <v>-383571</v>
      </c>
    </row>
    <row r="218" spans="2:7" x14ac:dyDescent="0.4">
      <c r="B218" s="12"/>
      <c r="C218" s="12"/>
      <c r="D218" s="13" t="s">
        <v>140</v>
      </c>
      <c r="E218" s="14">
        <v>362780</v>
      </c>
      <c r="F218" s="14">
        <v>398040</v>
      </c>
      <c r="G218" s="14">
        <f t="shared" si="3"/>
        <v>-35260</v>
      </c>
    </row>
    <row r="219" spans="2:7" x14ac:dyDescent="0.4">
      <c r="B219" s="12"/>
      <c r="C219" s="12"/>
      <c r="D219" s="13" t="s">
        <v>141</v>
      </c>
      <c r="E219" s="14">
        <v>139601</v>
      </c>
      <c r="F219" s="14">
        <v>184419</v>
      </c>
      <c r="G219" s="14">
        <f t="shared" si="3"/>
        <v>-44818</v>
      </c>
    </row>
    <row r="220" spans="2:7" x14ac:dyDescent="0.4">
      <c r="B220" s="12"/>
      <c r="C220" s="12"/>
      <c r="D220" s="13" t="s">
        <v>161</v>
      </c>
      <c r="E220" s="14"/>
      <c r="F220" s="14"/>
      <c r="G220" s="14">
        <f t="shared" si="3"/>
        <v>0</v>
      </c>
    </row>
    <row r="221" spans="2:7" x14ac:dyDescent="0.4">
      <c r="B221" s="12"/>
      <c r="C221" s="12"/>
      <c r="D221" s="13" t="s">
        <v>162</v>
      </c>
      <c r="E221" s="14"/>
      <c r="F221" s="14"/>
      <c r="G221" s="14">
        <f t="shared" si="3"/>
        <v>0</v>
      </c>
    </row>
    <row r="222" spans="2:7" x14ac:dyDescent="0.4">
      <c r="B222" s="12"/>
      <c r="C222" s="12"/>
      <c r="D222" s="13" t="s">
        <v>163</v>
      </c>
      <c r="E222" s="14">
        <v>3155790</v>
      </c>
      <c r="F222" s="14">
        <v>2635890</v>
      </c>
      <c r="G222" s="14">
        <f t="shared" si="3"/>
        <v>519900</v>
      </c>
    </row>
    <row r="223" spans="2:7" x14ac:dyDescent="0.4">
      <c r="B223" s="12"/>
      <c r="C223" s="12"/>
      <c r="D223" s="13" t="s">
        <v>164</v>
      </c>
      <c r="E223" s="14"/>
      <c r="F223" s="14"/>
      <c r="G223" s="14">
        <f t="shared" si="3"/>
        <v>0</v>
      </c>
    </row>
    <row r="224" spans="2:7" x14ac:dyDescent="0.4">
      <c r="B224" s="12"/>
      <c r="C224" s="12"/>
      <c r="D224" s="13" t="s">
        <v>165</v>
      </c>
      <c r="E224" s="14"/>
      <c r="F224" s="14"/>
      <c r="G224" s="14">
        <f t="shared" si="3"/>
        <v>0</v>
      </c>
    </row>
    <row r="225" spans="2:7" x14ac:dyDescent="0.4">
      <c r="B225" s="12"/>
      <c r="C225" s="12"/>
      <c r="D225" s="13" t="s">
        <v>147</v>
      </c>
      <c r="E225" s="14">
        <v>50000</v>
      </c>
      <c r="F225" s="14">
        <v>212796</v>
      </c>
      <c r="G225" s="14">
        <f t="shared" si="3"/>
        <v>-162796</v>
      </c>
    </row>
    <row r="226" spans="2:7" x14ac:dyDescent="0.4">
      <c r="B226" s="12"/>
      <c r="C226" s="12"/>
      <c r="D226" s="13" t="s">
        <v>166</v>
      </c>
      <c r="E226" s="14">
        <f>+E227+E232</f>
        <v>0</v>
      </c>
      <c r="F226" s="14">
        <f>+F227+F232</f>
        <v>0</v>
      </c>
      <c r="G226" s="14">
        <f t="shared" si="3"/>
        <v>0</v>
      </c>
    </row>
    <row r="227" spans="2:7" x14ac:dyDescent="0.4">
      <c r="B227" s="12"/>
      <c r="C227" s="12"/>
      <c r="D227" s="13" t="s">
        <v>167</v>
      </c>
      <c r="E227" s="14">
        <f>+E228+E229+E230-E231</f>
        <v>0</v>
      </c>
      <c r="F227" s="14">
        <f>+F228+F229+F230-F231</f>
        <v>0</v>
      </c>
      <c r="G227" s="14">
        <f t="shared" si="3"/>
        <v>0</v>
      </c>
    </row>
    <row r="228" spans="2:7" x14ac:dyDescent="0.4">
      <c r="B228" s="12"/>
      <c r="C228" s="12"/>
      <c r="D228" s="13" t="s">
        <v>168</v>
      </c>
      <c r="E228" s="14"/>
      <c r="F228" s="14"/>
      <c r="G228" s="14">
        <f t="shared" si="3"/>
        <v>0</v>
      </c>
    </row>
    <row r="229" spans="2:7" x14ac:dyDescent="0.4">
      <c r="B229" s="12"/>
      <c r="C229" s="12"/>
      <c r="D229" s="13" t="s">
        <v>169</v>
      </c>
      <c r="E229" s="14"/>
      <c r="F229" s="14"/>
      <c r="G229" s="14">
        <f t="shared" si="3"/>
        <v>0</v>
      </c>
    </row>
    <row r="230" spans="2:7" x14ac:dyDescent="0.4">
      <c r="B230" s="12"/>
      <c r="C230" s="12"/>
      <c r="D230" s="13" t="s">
        <v>170</v>
      </c>
      <c r="E230" s="14"/>
      <c r="F230" s="14"/>
      <c r="G230" s="14">
        <f t="shared" si="3"/>
        <v>0</v>
      </c>
    </row>
    <row r="231" spans="2:7" x14ac:dyDescent="0.4">
      <c r="B231" s="12"/>
      <c r="C231" s="12"/>
      <c r="D231" s="13" t="s">
        <v>171</v>
      </c>
      <c r="E231" s="14"/>
      <c r="F231" s="14"/>
      <c r="G231" s="14">
        <f t="shared" si="3"/>
        <v>0</v>
      </c>
    </row>
    <row r="232" spans="2:7" x14ac:dyDescent="0.4">
      <c r="B232" s="12"/>
      <c r="C232" s="12"/>
      <c r="D232" s="13" t="s">
        <v>172</v>
      </c>
      <c r="E232" s="14"/>
      <c r="F232" s="14"/>
      <c r="G232" s="14">
        <f t="shared" si="3"/>
        <v>0</v>
      </c>
    </row>
    <row r="233" spans="2:7" x14ac:dyDescent="0.4">
      <c r="B233" s="12"/>
      <c r="C233" s="12"/>
      <c r="D233" s="13" t="s">
        <v>173</v>
      </c>
      <c r="E233" s="14"/>
      <c r="F233" s="14"/>
      <c r="G233" s="14">
        <f t="shared" si="3"/>
        <v>0</v>
      </c>
    </row>
    <row r="234" spans="2:7" x14ac:dyDescent="0.4">
      <c r="B234" s="12"/>
      <c r="C234" s="12"/>
      <c r="D234" s="13" t="s">
        <v>174</v>
      </c>
      <c r="E234" s="14"/>
      <c r="F234" s="14"/>
      <c r="G234" s="14">
        <f t="shared" si="3"/>
        <v>0</v>
      </c>
    </row>
    <row r="235" spans="2:7" x14ac:dyDescent="0.4">
      <c r="B235" s="12"/>
      <c r="C235" s="12"/>
      <c r="D235" s="13" t="s">
        <v>175</v>
      </c>
      <c r="E235" s="14">
        <v>18883649</v>
      </c>
      <c r="F235" s="14">
        <v>19251844</v>
      </c>
      <c r="G235" s="14">
        <f t="shared" si="3"/>
        <v>-368195</v>
      </c>
    </row>
    <row r="236" spans="2:7" x14ac:dyDescent="0.4">
      <c r="B236" s="12"/>
      <c r="C236" s="12"/>
      <c r="D236" s="13" t="s">
        <v>176</v>
      </c>
      <c r="E236" s="14">
        <v>-5736464</v>
      </c>
      <c r="F236" s="14">
        <v>-5714280</v>
      </c>
      <c r="G236" s="14">
        <f t="shared" si="3"/>
        <v>-22184</v>
      </c>
    </row>
    <row r="237" spans="2:7" x14ac:dyDescent="0.4">
      <c r="B237" s="12"/>
      <c r="C237" s="12"/>
      <c r="D237" s="13" t="s">
        <v>177</v>
      </c>
      <c r="E237" s="14"/>
      <c r="F237" s="14"/>
      <c r="G237" s="14">
        <f t="shared" si="3"/>
        <v>0</v>
      </c>
    </row>
    <row r="238" spans="2:7" x14ac:dyDescent="0.4">
      <c r="B238" s="12"/>
      <c r="C238" s="12"/>
      <c r="D238" s="13" t="s">
        <v>178</v>
      </c>
      <c r="E238" s="14"/>
      <c r="F238" s="14"/>
      <c r="G238" s="14">
        <f t="shared" si="3"/>
        <v>0</v>
      </c>
    </row>
    <row r="239" spans="2:7" x14ac:dyDescent="0.4">
      <c r="B239" s="12"/>
      <c r="C239" s="12"/>
      <c r="D239" s="13" t="s">
        <v>179</v>
      </c>
      <c r="E239" s="14"/>
      <c r="F239" s="14"/>
      <c r="G239" s="14">
        <f t="shared" si="3"/>
        <v>0</v>
      </c>
    </row>
    <row r="240" spans="2:7" x14ac:dyDescent="0.4">
      <c r="B240" s="12"/>
      <c r="C240" s="15"/>
      <c r="D240" s="16" t="s">
        <v>180</v>
      </c>
      <c r="E240" s="17">
        <f>+E169+E180+E203+E226+E233+E234+E235+E236+E237+E238+E239</f>
        <v>184477605</v>
      </c>
      <c r="F240" s="17">
        <f>+F169+F180+F203+F226+F233+F234+F235+F236+F237+F238+F239</f>
        <v>182093809</v>
      </c>
      <c r="G240" s="17">
        <f t="shared" si="3"/>
        <v>2383796</v>
      </c>
    </row>
    <row r="241" spans="2:7" x14ac:dyDescent="0.4">
      <c r="B241" s="15"/>
      <c r="C241" s="18" t="s">
        <v>181</v>
      </c>
      <c r="D241" s="19"/>
      <c r="E241" s="20">
        <f xml:space="preserve"> +E168 - E240</f>
        <v>5896398</v>
      </c>
      <c r="F241" s="20">
        <f xml:space="preserve"> +F168 - F240</f>
        <v>8963773</v>
      </c>
      <c r="G241" s="20">
        <f t="shared" si="3"/>
        <v>-3067375</v>
      </c>
    </row>
    <row r="242" spans="2:7" x14ac:dyDescent="0.4">
      <c r="B242" s="9" t="s">
        <v>182</v>
      </c>
      <c r="C242" s="9" t="s">
        <v>9</v>
      </c>
      <c r="D242" s="13" t="s">
        <v>183</v>
      </c>
      <c r="E242" s="14"/>
      <c r="F242" s="14"/>
      <c r="G242" s="14">
        <f t="shared" si="3"/>
        <v>0</v>
      </c>
    </row>
    <row r="243" spans="2:7" x14ac:dyDescent="0.4">
      <c r="B243" s="12"/>
      <c r="C243" s="12"/>
      <c r="D243" s="13" t="s">
        <v>184</v>
      </c>
      <c r="E243" s="14">
        <v>990</v>
      </c>
      <c r="F243" s="14">
        <v>1063</v>
      </c>
      <c r="G243" s="14">
        <f t="shared" si="3"/>
        <v>-73</v>
      </c>
    </row>
    <row r="244" spans="2:7" x14ac:dyDescent="0.4">
      <c r="B244" s="12"/>
      <c r="C244" s="12"/>
      <c r="D244" s="13" t="s">
        <v>185</v>
      </c>
      <c r="E244" s="14"/>
      <c r="F244" s="14"/>
      <c r="G244" s="14">
        <f t="shared" si="3"/>
        <v>0</v>
      </c>
    </row>
    <row r="245" spans="2:7" x14ac:dyDescent="0.4">
      <c r="B245" s="12"/>
      <c r="C245" s="12"/>
      <c r="D245" s="13" t="s">
        <v>186</v>
      </c>
      <c r="E245" s="14"/>
      <c r="F245" s="14"/>
      <c r="G245" s="14">
        <f t="shared" si="3"/>
        <v>0</v>
      </c>
    </row>
    <row r="246" spans="2:7" x14ac:dyDescent="0.4">
      <c r="B246" s="12"/>
      <c r="C246" s="12"/>
      <c r="D246" s="13" t="s">
        <v>187</v>
      </c>
      <c r="E246" s="14"/>
      <c r="F246" s="14"/>
      <c r="G246" s="14">
        <f t="shared" si="3"/>
        <v>0</v>
      </c>
    </row>
    <row r="247" spans="2:7" x14ac:dyDescent="0.4">
      <c r="B247" s="12"/>
      <c r="C247" s="12"/>
      <c r="D247" s="13" t="s">
        <v>188</v>
      </c>
      <c r="E247" s="14"/>
      <c r="F247" s="14"/>
      <c r="G247" s="14">
        <f t="shared" si="3"/>
        <v>0</v>
      </c>
    </row>
    <row r="248" spans="2:7" x14ac:dyDescent="0.4">
      <c r="B248" s="12"/>
      <c r="C248" s="12"/>
      <c r="D248" s="13" t="s">
        <v>189</v>
      </c>
      <c r="E248" s="14"/>
      <c r="F248" s="14"/>
      <c r="G248" s="14">
        <f t="shared" si="3"/>
        <v>0</v>
      </c>
    </row>
    <row r="249" spans="2:7" x14ac:dyDescent="0.4">
      <c r="B249" s="12"/>
      <c r="C249" s="12"/>
      <c r="D249" s="13" t="s">
        <v>190</v>
      </c>
      <c r="E249" s="14"/>
      <c r="F249" s="14"/>
      <c r="G249" s="14">
        <f t="shared" si="3"/>
        <v>0</v>
      </c>
    </row>
    <row r="250" spans="2:7" x14ac:dyDescent="0.4">
      <c r="B250" s="12"/>
      <c r="C250" s="12"/>
      <c r="D250" s="13" t="s">
        <v>191</v>
      </c>
      <c r="E250" s="14">
        <f>+E251+E252+E253+E254</f>
        <v>2500860</v>
      </c>
      <c r="F250" s="14">
        <f>+F251+F252+F253+F254</f>
        <v>2768110</v>
      </c>
      <c r="G250" s="14">
        <f t="shared" si="3"/>
        <v>-267250</v>
      </c>
    </row>
    <row r="251" spans="2:7" x14ac:dyDescent="0.4">
      <c r="B251" s="12"/>
      <c r="C251" s="12"/>
      <c r="D251" s="13" t="s">
        <v>192</v>
      </c>
      <c r="E251" s="14"/>
      <c r="F251" s="14"/>
      <c r="G251" s="14">
        <f t="shared" si="3"/>
        <v>0</v>
      </c>
    </row>
    <row r="252" spans="2:7" x14ac:dyDescent="0.4">
      <c r="B252" s="12"/>
      <c r="C252" s="12"/>
      <c r="D252" s="13" t="s">
        <v>193</v>
      </c>
      <c r="E252" s="14">
        <v>2449860</v>
      </c>
      <c r="F252" s="14">
        <v>2515500</v>
      </c>
      <c r="G252" s="14">
        <f t="shared" si="3"/>
        <v>-65640</v>
      </c>
    </row>
    <row r="253" spans="2:7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</row>
    <row r="254" spans="2:7" x14ac:dyDescent="0.4">
      <c r="B254" s="12"/>
      <c r="C254" s="12"/>
      <c r="D254" s="13" t="s">
        <v>195</v>
      </c>
      <c r="E254" s="14">
        <v>51000</v>
      </c>
      <c r="F254" s="14">
        <v>252610</v>
      </c>
      <c r="G254" s="14">
        <f t="shared" si="3"/>
        <v>-201610</v>
      </c>
    </row>
    <row r="255" spans="2:7" x14ac:dyDescent="0.4">
      <c r="B255" s="12"/>
      <c r="C255" s="15"/>
      <c r="D255" s="16" t="s">
        <v>196</v>
      </c>
      <c r="E255" s="17">
        <f>+E242+E243+E244+E245+E246+E247+E248+E249+E250</f>
        <v>2501850</v>
      </c>
      <c r="F255" s="17">
        <f>+F242+F243+F244+F245+F246+F247+F248+F249+F250</f>
        <v>2769173</v>
      </c>
      <c r="G255" s="17">
        <f t="shared" si="3"/>
        <v>-267323</v>
      </c>
    </row>
    <row r="256" spans="2:7" x14ac:dyDescent="0.4">
      <c r="B256" s="12"/>
      <c r="C256" s="9" t="s">
        <v>113</v>
      </c>
      <c r="D256" s="13" t="s">
        <v>197</v>
      </c>
      <c r="E256" s="14">
        <v>1695072</v>
      </c>
      <c r="F256" s="14">
        <v>1769097</v>
      </c>
      <c r="G256" s="14">
        <f t="shared" si="3"/>
        <v>-74025</v>
      </c>
    </row>
    <row r="257" spans="2:7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</row>
    <row r="258" spans="2:7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</row>
    <row r="259" spans="2:7" x14ac:dyDescent="0.4">
      <c r="B259" s="12"/>
      <c r="C259" s="12"/>
      <c r="D259" s="13" t="s">
        <v>200</v>
      </c>
      <c r="E259" s="14"/>
      <c r="F259" s="14"/>
      <c r="G259" s="14">
        <f t="shared" si="3"/>
        <v>0</v>
      </c>
    </row>
    <row r="260" spans="2:7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</row>
    <row r="261" spans="2:7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</row>
    <row r="262" spans="2:7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</row>
    <row r="263" spans="2:7" x14ac:dyDescent="0.4">
      <c r="B263" s="12"/>
      <c r="C263" s="12"/>
      <c r="D263" s="13" t="s">
        <v>204</v>
      </c>
      <c r="E263" s="14">
        <f>+E264+E265+E266</f>
        <v>0</v>
      </c>
      <c r="F263" s="14">
        <f>+F264+F265+F266</f>
        <v>0</v>
      </c>
      <c r="G263" s="14">
        <f t="shared" ref="G263:G313" si="4">E263-F263</f>
        <v>0</v>
      </c>
    </row>
    <row r="264" spans="2:7" x14ac:dyDescent="0.4">
      <c r="B264" s="12"/>
      <c r="C264" s="12"/>
      <c r="D264" s="13" t="s">
        <v>205</v>
      </c>
      <c r="E264" s="14"/>
      <c r="F264" s="14"/>
      <c r="G264" s="14">
        <f t="shared" si="4"/>
        <v>0</v>
      </c>
    </row>
    <row r="265" spans="2:7" x14ac:dyDescent="0.4">
      <c r="B265" s="12"/>
      <c r="C265" s="12"/>
      <c r="D265" s="13" t="s">
        <v>206</v>
      </c>
      <c r="E265" s="14"/>
      <c r="F265" s="14"/>
      <c r="G265" s="14">
        <f t="shared" si="4"/>
        <v>0</v>
      </c>
    </row>
    <row r="266" spans="2:7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</row>
    <row r="267" spans="2:7" x14ac:dyDescent="0.4">
      <c r="B267" s="12"/>
      <c r="C267" s="15"/>
      <c r="D267" s="16" t="s">
        <v>208</v>
      </c>
      <c r="E267" s="17">
        <f>+E256+E257+E258+E259+E260+E261+E262+E263</f>
        <v>1695072</v>
      </c>
      <c r="F267" s="17">
        <f>+F256+F257+F258+F259+F260+F261+F262+F263</f>
        <v>1769097</v>
      </c>
      <c r="G267" s="17">
        <f t="shared" si="4"/>
        <v>-74025</v>
      </c>
    </row>
    <row r="268" spans="2:7" x14ac:dyDescent="0.4">
      <c r="B268" s="15"/>
      <c r="C268" s="18" t="s">
        <v>209</v>
      </c>
      <c r="D268" s="21"/>
      <c r="E268" s="22">
        <f xml:space="preserve"> +E255 - E267</f>
        <v>806778</v>
      </c>
      <c r="F268" s="22">
        <f xml:space="preserve"> +F255 - F267</f>
        <v>1000076</v>
      </c>
      <c r="G268" s="22">
        <f t="shared" si="4"/>
        <v>-193298</v>
      </c>
    </row>
    <row r="269" spans="2:7" x14ac:dyDescent="0.4">
      <c r="B269" s="18" t="s">
        <v>210</v>
      </c>
      <c r="C269" s="23"/>
      <c r="D269" s="19"/>
      <c r="E269" s="20">
        <f xml:space="preserve"> +E241 +E268</f>
        <v>6703176</v>
      </c>
      <c r="F269" s="20">
        <f xml:space="preserve"> +F241 +F268</f>
        <v>9963849</v>
      </c>
      <c r="G269" s="20">
        <f t="shared" si="4"/>
        <v>-3260673</v>
      </c>
    </row>
    <row r="270" spans="2:7" x14ac:dyDescent="0.4">
      <c r="B270" s="9" t="s">
        <v>211</v>
      </c>
      <c r="C270" s="9" t="s">
        <v>9</v>
      </c>
      <c r="D270" s="13" t="s">
        <v>212</v>
      </c>
      <c r="E270" s="14">
        <f>+E271+E272</f>
        <v>0</v>
      </c>
      <c r="F270" s="14">
        <f>+F271+F272</f>
        <v>0</v>
      </c>
      <c r="G270" s="14">
        <f t="shared" si="4"/>
        <v>0</v>
      </c>
    </row>
    <row r="271" spans="2:7" x14ac:dyDescent="0.4">
      <c r="B271" s="12"/>
      <c r="C271" s="12"/>
      <c r="D271" s="13" t="s">
        <v>213</v>
      </c>
      <c r="E271" s="14"/>
      <c r="F271" s="14"/>
      <c r="G271" s="14">
        <f t="shared" si="4"/>
        <v>0</v>
      </c>
    </row>
    <row r="272" spans="2:7" x14ac:dyDescent="0.4">
      <c r="B272" s="12"/>
      <c r="C272" s="12"/>
      <c r="D272" s="13" t="s">
        <v>214</v>
      </c>
      <c r="E272" s="14"/>
      <c r="F272" s="14"/>
      <c r="G272" s="14">
        <f t="shared" si="4"/>
        <v>0</v>
      </c>
    </row>
    <row r="273" spans="2:7" x14ac:dyDescent="0.4">
      <c r="B273" s="12"/>
      <c r="C273" s="12"/>
      <c r="D273" s="13" t="s">
        <v>215</v>
      </c>
      <c r="E273" s="14">
        <f>+E274+E275</f>
        <v>0</v>
      </c>
      <c r="F273" s="14">
        <f>+F274+F275</f>
        <v>0</v>
      </c>
      <c r="G273" s="14">
        <f t="shared" si="4"/>
        <v>0</v>
      </c>
    </row>
    <row r="274" spans="2:7" x14ac:dyDescent="0.4">
      <c r="B274" s="12"/>
      <c r="C274" s="12"/>
      <c r="D274" s="13" t="s">
        <v>216</v>
      </c>
      <c r="E274" s="14"/>
      <c r="F274" s="14"/>
      <c r="G274" s="14">
        <f t="shared" si="4"/>
        <v>0</v>
      </c>
    </row>
    <row r="275" spans="2:7" x14ac:dyDescent="0.4">
      <c r="B275" s="12"/>
      <c r="C275" s="12"/>
      <c r="D275" s="13" t="s">
        <v>217</v>
      </c>
      <c r="E275" s="14"/>
      <c r="F275" s="14"/>
      <c r="G275" s="14">
        <f t="shared" si="4"/>
        <v>0</v>
      </c>
    </row>
    <row r="276" spans="2:7" x14ac:dyDescent="0.4">
      <c r="B276" s="12"/>
      <c r="C276" s="12"/>
      <c r="D276" s="13" t="s">
        <v>218</v>
      </c>
      <c r="E276" s="14"/>
      <c r="F276" s="14"/>
      <c r="G276" s="14">
        <f t="shared" si="4"/>
        <v>0</v>
      </c>
    </row>
    <row r="277" spans="2:7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</row>
    <row r="278" spans="2:7" x14ac:dyDescent="0.4">
      <c r="B278" s="12"/>
      <c r="C278" s="12"/>
      <c r="D278" s="13" t="s">
        <v>220</v>
      </c>
      <c r="E278" s="14">
        <f>+E279+E280</f>
        <v>0</v>
      </c>
      <c r="F278" s="14">
        <f>+F279+F280</f>
        <v>0</v>
      </c>
      <c r="G278" s="14">
        <f t="shared" si="4"/>
        <v>0</v>
      </c>
    </row>
    <row r="279" spans="2:7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</row>
    <row r="280" spans="2:7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</row>
    <row r="281" spans="2:7" x14ac:dyDescent="0.4">
      <c r="B281" s="12"/>
      <c r="C281" s="12"/>
      <c r="D281" s="13" t="s">
        <v>223</v>
      </c>
      <c r="E281" s="14"/>
      <c r="F281" s="14"/>
      <c r="G281" s="14">
        <f t="shared" si="4"/>
        <v>0</v>
      </c>
    </row>
    <row r="282" spans="2:7" x14ac:dyDescent="0.4">
      <c r="B282" s="12"/>
      <c r="C282" s="12"/>
      <c r="D282" s="13" t="s">
        <v>224</v>
      </c>
      <c r="E282" s="14"/>
      <c r="F282" s="14"/>
      <c r="G282" s="14">
        <f t="shared" si="4"/>
        <v>0</v>
      </c>
    </row>
    <row r="283" spans="2:7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</row>
    <row r="284" spans="2:7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</row>
    <row r="285" spans="2:7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</row>
    <row r="286" spans="2:7" x14ac:dyDescent="0.4">
      <c r="B286" s="12"/>
      <c r="C286" s="12"/>
      <c r="D286" s="13" t="s">
        <v>228</v>
      </c>
      <c r="E286" s="14">
        <f>+E287</f>
        <v>0</v>
      </c>
      <c r="F286" s="14">
        <f>+F287</f>
        <v>0</v>
      </c>
      <c r="G286" s="14">
        <f t="shared" si="4"/>
        <v>0</v>
      </c>
    </row>
    <row r="287" spans="2:7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</row>
    <row r="288" spans="2:7" x14ac:dyDescent="0.4">
      <c r="B288" s="12"/>
      <c r="C288" s="15"/>
      <c r="D288" s="16" t="s">
        <v>230</v>
      </c>
      <c r="E288" s="17">
        <f>+E270+E273+E276+E277+E278+E281+E282+E283+E284+E285+E286</f>
        <v>0</v>
      </c>
      <c r="F288" s="17">
        <f>+F270+F273+F276+F277+F278+F281+F282+F283+F284+F285+F286</f>
        <v>0</v>
      </c>
      <c r="G288" s="17">
        <f t="shared" si="4"/>
        <v>0</v>
      </c>
    </row>
    <row r="289" spans="2:7" x14ac:dyDescent="0.4">
      <c r="B289" s="12"/>
      <c r="C289" s="9" t="s">
        <v>113</v>
      </c>
      <c r="D289" s="13" t="s">
        <v>231</v>
      </c>
      <c r="E289" s="14"/>
      <c r="F289" s="14"/>
      <c r="G289" s="14">
        <f t="shared" si="4"/>
        <v>0</v>
      </c>
    </row>
    <row r="290" spans="2:7" x14ac:dyDescent="0.4">
      <c r="B290" s="12"/>
      <c r="C290" s="12"/>
      <c r="D290" s="13" t="s">
        <v>232</v>
      </c>
      <c r="E290" s="14"/>
      <c r="F290" s="14"/>
      <c r="G290" s="14">
        <f t="shared" si="4"/>
        <v>0</v>
      </c>
    </row>
    <row r="291" spans="2:7" x14ac:dyDescent="0.4">
      <c r="B291" s="12"/>
      <c r="C291" s="12"/>
      <c r="D291" s="13" t="s">
        <v>233</v>
      </c>
      <c r="E291" s="14">
        <f>+E292+E293+E294+E295</f>
        <v>0</v>
      </c>
      <c r="F291" s="14">
        <f>+F292+F293+F294+F295</f>
        <v>0</v>
      </c>
      <c r="G291" s="14">
        <f t="shared" si="4"/>
        <v>0</v>
      </c>
    </row>
    <row r="292" spans="2:7" x14ac:dyDescent="0.4">
      <c r="B292" s="12"/>
      <c r="C292" s="12"/>
      <c r="D292" s="13" t="s">
        <v>234</v>
      </c>
      <c r="E292" s="14"/>
      <c r="F292" s="14"/>
      <c r="G292" s="14">
        <f t="shared" si="4"/>
        <v>0</v>
      </c>
    </row>
    <row r="293" spans="2:7" x14ac:dyDescent="0.4">
      <c r="B293" s="12"/>
      <c r="C293" s="12"/>
      <c r="D293" s="13" t="s">
        <v>235</v>
      </c>
      <c r="E293" s="14"/>
      <c r="F293" s="14"/>
      <c r="G293" s="14">
        <f t="shared" si="4"/>
        <v>0</v>
      </c>
    </row>
    <row r="294" spans="2:7" x14ac:dyDescent="0.4">
      <c r="B294" s="12"/>
      <c r="C294" s="12"/>
      <c r="D294" s="13" t="s">
        <v>236</v>
      </c>
      <c r="E294" s="14"/>
      <c r="F294" s="14"/>
      <c r="G294" s="14">
        <f t="shared" si="4"/>
        <v>0</v>
      </c>
    </row>
    <row r="295" spans="2:7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</row>
    <row r="296" spans="2:7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</row>
    <row r="297" spans="2:7" x14ac:dyDescent="0.4">
      <c r="B297" s="12"/>
      <c r="C297" s="12"/>
      <c r="D297" s="13" t="s">
        <v>239</v>
      </c>
      <c r="E297" s="14">
        <v>538560</v>
      </c>
      <c r="F297" s="14"/>
      <c r="G297" s="14">
        <f t="shared" si="4"/>
        <v>538560</v>
      </c>
    </row>
    <row r="298" spans="2:7" x14ac:dyDescent="0.4">
      <c r="B298" s="12"/>
      <c r="C298" s="12"/>
      <c r="D298" s="13" t="s">
        <v>240</v>
      </c>
      <c r="E298" s="14"/>
      <c r="F298" s="14"/>
      <c r="G298" s="14">
        <f t="shared" si="4"/>
        <v>0</v>
      </c>
    </row>
    <row r="299" spans="2:7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</row>
    <row r="300" spans="2:7" x14ac:dyDescent="0.4">
      <c r="B300" s="12"/>
      <c r="C300" s="12"/>
      <c r="D300" s="13" t="s">
        <v>242</v>
      </c>
      <c r="E300" s="14">
        <v>2000000</v>
      </c>
      <c r="F300" s="14">
        <v>1300000</v>
      </c>
      <c r="G300" s="14">
        <f t="shared" si="4"/>
        <v>700000</v>
      </c>
    </row>
    <row r="301" spans="2:7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</row>
    <row r="302" spans="2:7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</row>
    <row r="303" spans="2:7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</row>
    <row r="304" spans="2:7" x14ac:dyDescent="0.4">
      <c r="B304" s="12"/>
      <c r="C304" s="12"/>
      <c r="D304" s="13" t="s">
        <v>246</v>
      </c>
      <c r="E304" s="14"/>
      <c r="F304" s="14"/>
      <c r="G304" s="14">
        <f t="shared" si="4"/>
        <v>0</v>
      </c>
    </row>
    <row r="305" spans="2:7" x14ac:dyDescent="0.4">
      <c r="B305" s="12"/>
      <c r="C305" s="15"/>
      <c r="D305" s="16" t="s">
        <v>247</v>
      </c>
      <c r="E305" s="17">
        <f>+E289+E290+E291+E296+E297+E298+E299+E300+E301+E302+E303+E304</f>
        <v>2538560</v>
      </c>
      <c r="F305" s="17">
        <f>+F289+F290+F291+F296+F297+F298+F299+F300+F301+F302+F303+F304</f>
        <v>1300000</v>
      </c>
      <c r="G305" s="17">
        <f t="shared" si="4"/>
        <v>1238560</v>
      </c>
    </row>
    <row r="306" spans="2:7" x14ac:dyDescent="0.4">
      <c r="B306" s="15"/>
      <c r="C306" s="24" t="s">
        <v>248</v>
      </c>
      <c r="D306" s="25"/>
      <c r="E306" s="26">
        <f xml:space="preserve"> +E288 - E305</f>
        <v>-2538560</v>
      </c>
      <c r="F306" s="26">
        <f xml:space="preserve"> +F288 - F305</f>
        <v>-1300000</v>
      </c>
      <c r="G306" s="26">
        <f t="shared" si="4"/>
        <v>-1238560</v>
      </c>
    </row>
    <row r="307" spans="2:7" x14ac:dyDescent="0.4">
      <c r="B307" s="18" t="s">
        <v>249</v>
      </c>
      <c r="C307" s="27"/>
      <c r="D307" s="28"/>
      <c r="E307" s="29">
        <f xml:space="preserve"> +E269 +E306</f>
        <v>4164616</v>
      </c>
      <c r="F307" s="29">
        <f xml:space="preserve"> +F269 +F306</f>
        <v>8663849</v>
      </c>
      <c r="G307" s="29">
        <f t="shared" si="4"/>
        <v>-4499233</v>
      </c>
    </row>
    <row r="308" spans="2:7" x14ac:dyDescent="0.4">
      <c r="B308" s="30" t="s">
        <v>250</v>
      </c>
      <c r="C308" s="27" t="s">
        <v>251</v>
      </c>
      <c r="D308" s="28"/>
      <c r="E308" s="29">
        <v>-15278643</v>
      </c>
      <c r="F308" s="29">
        <v>-23942492</v>
      </c>
      <c r="G308" s="29">
        <f t="shared" si="4"/>
        <v>8663849</v>
      </c>
    </row>
    <row r="309" spans="2:7" x14ac:dyDescent="0.4">
      <c r="B309" s="31"/>
      <c r="C309" s="27" t="s">
        <v>252</v>
      </c>
      <c r="D309" s="28"/>
      <c r="E309" s="29">
        <f xml:space="preserve"> +E307 +E308</f>
        <v>-11114027</v>
      </c>
      <c r="F309" s="29">
        <f xml:space="preserve"> +F307 +F308</f>
        <v>-15278643</v>
      </c>
      <c r="G309" s="29">
        <f t="shared" si="4"/>
        <v>4164616</v>
      </c>
    </row>
    <row r="310" spans="2:7" x14ac:dyDescent="0.4">
      <c r="B310" s="31"/>
      <c r="C310" s="27" t="s">
        <v>253</v>
      </c>
      <c r="D310" s="28"/>
      <c r="E310" s="29"/>
      <c r="F310" s="29"/>
      <c r="G310" s="29">
        <f t="shared" si="4"/>
        <v>0</v>
      </c>
    </row>
    <row r="311" spans="2:7" x14ac:dyDescent="0.4">
      <c r="B311" s="31"/>
      <c r="C311" s="27" t="s">
        <v>254</v>
      </c>
      <c r="D311" s="28"/>
      <c r="E311" s="29"/>
      <c r="F311" s="29"/>
      <c r="G311" s="29">
        <f t="shared" si="4"/>
        <v>0</v>
      </c>
    </row>
    <row r="312" spans="2:7" x14ac:dyDescent="0.4">
      <c r="B312" s="31"/>
      <c r="C312" s="27" t="s">
        <v>255</v>
      </c>
      <c r="D312" s="28"/>
      <c r="E312" s="29"/>
      <c r="F312" s="29"/>
      <c r="G312" s="29">
        <f t="shared" si="4"/>
        <v>0</v>
      </c>
    </row>
    <row r="313" spans="2:7" x14ac:dyDescent="0.4">
      <c r="B313" s="32"/>
      <c r="C313" s="27" t="s">
        <v>256</v>
      </c>
      <c r="D313" s="28"/>
      <c r="E313" s="29">
        <f xml:space="preserve"> +E309 +E310 +E311 - E312</f>
        <v>-11114027</v>
      </c>
      <c r="F313" s="29">
        <f xml:space="preserve"> +F309 +F310 +F311 - F312</f>
        <v>-15278643</v>
      </c>
      <c r="G313" s="29">
        <f t="shared" si="4"/>
        <v>4164616</v>
      </c>
    </row>
  </sheetData>
  <mergeCells count="13">
    <mergeCell ref="B308:B313"/>
    <mergeCell ref="B242:B268"/>
    <mergeCell ref="C242:C255"/>
    <mergeCell ref="C256:C267"/>
    <mergeCell ref="B270:B306"/>
    <mergeCell ref="C270:C288"/>
    <mergeCell ref="C289:C305"/>
    <mergeCell ref="B2:G2"/>
    <mergeCell ref="B3:G3"/>
    <mergeCell ref="B5:D5"/>
    <mergeCell ref="B6:B241"/>
    <mergeCell ref="C6:C168"/>
    <mergeCell ref="C169:C24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53FD-77E6-4776-A8B6-79B121678E21}">
  <sheetPr>
    <pageSetUpPr fitToPage="1"/>
  </sheetPr>
  <dimension ref="B1:G313"/>
  <sheetViews>
    <sheetView showGridLines="0" tabSelected="1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261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+E7+E11+E18+E25+E28+E32+E44+E52</f>
        <v>0</v>
      </c>
      <c r="F6" s="11">
        <f>+F7+F11+F18+F25+F28+F32+F44+F52</f>
        <v>0</v>
      </c>
      <c r="G6" s="11">
        <f>E6-F6</f>
        <v>0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+E12+E13+E14+E15+E16+E17</f>
        <v>0</v>
      </c>
      <c r="F11" s="14">
        <f>+F12+F13+F14+F15+F16+F17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/>
      <c r="F14" s="14"/>
      <c r="G14" s="14">
        <f t="shared" si="0"/>
        <v>0</v>
      </c>
    </row>
    <row r="15" spans="2:7" x14ac:dyDescent="0.4">
      <c r="B15" s="12"/>
      <c r="C15" s="12"/>
      <c r="D15" s="13" t="s">
        <v>18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19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20</v>
      </c>
      <c r="E17" s="14"/>
      <c r="F17" s="14"/>
      <c r="G17" s="14">
        <f t="shared" si="0"/>
        <v>0</v>
      </c>
    </row>
    <row r="18" spans="2:7" x14ac:dyDescent="0.4">
      <c r="B18" s="12"/>
      <c r="C18" s="12"/>
      <c r="D18" s="13" t="s">
        <v>21</v>
      </c>
      <c r="E18" s="14">
        <f>+E19+E20+E21+E22+E23+E24</f>
        <v>0</v>
      </c>
      <c r="F18" s="14">
        <f>+F19+F20+F21+F22+F23+F24</f>
        <v>0</v>
      </c>
      <c r="G18" s="14">
        <f t="shared" si="0"/>
        <v>0</v>
      </c>
    </row>
    <row r="19" spans="2:7" x14ac:dyDescent="0.4">
      <c r="B19" s="12"/>
      <c r="C19" s="12"/>
      <c r="D19" s="13" t="s">
        <v>12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16</v>
      </c>
      <c r="E20" s="14"/>
      <c r="F20" s="14"/>
      <c r="G20" s="14">
        <f t="shared" si="0"/>
        <v>0</v>
      </c>
    </row>
    <row r="21" spans="2:7" x14ac:dyDescent="0.4">
      <c r="B21" s="12"/>
      <c r="C21" s="12"/>
      <c r="D21" s="13" t="s">
        <v>17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18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19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20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22</v>
      </c>
      <c r="E25" s="14">
        <f>+E26+E27</f>
        <v>0</v>
      </c>
      <c r="F25" s="14">
        <f>+F26+F27</f>
        <v>0</v>
      </c>
      <c r="G25" s="14">
        <f t="shared" si="0"/>
        <v>0</v>
      </c>
    </row>
    <row r="26" spans="2:7" x14ac:dyDescent="0.4">
      <c r="B26" s="12"/>
      <c r="C26" s="12"/>
      <c r="D26" s="13" t="s">
        <v>23</v>
      </c>
      <c r="E26" s="14"/>
      <c r="F26" s="14"/>
      <c r="G26" s="14">
        <f t="shared" si="0"/>
        <v>0</v>
      </c>
    </row>
    <row r="27" spans="2:7" x14ac:dyDescent="0.4">
      <c r="B27" s="12"/>
      <c r="C27" s="12"/>
      <c r="D27" s="13" t="s">
        <v>24</v>
      </c>
      <c r="E27" s="14"/>
      <c r="F27" s="14"/>
      <c r="G27" s="14">
        <f t="shared" si="0"/>
        <v>0</v>
      </c>
    </row>
    <row r="28" spans="2:7" x14ac:dyDescent="0.4">
      <c r="B28" s="12"/>
      <c r="C28" s="12"/>
      <c r="D28" s="13" t="s">
        <v>25</v>
      </c>
      <c r="E28" s="14">
        <f>+E29+E30+E31</f>
        <v>0</v>
      </c>
      <c r="F28" s="14">
        <f>+F29+F30+F31</f>
        <v>0</v>
      </c>
      <c r="G28" s="14">
        <f t="shared" si="0"/>
        <v>0</v>
      </c>
    </row>
    <row r="29" spans="2:7" x14ac:dyDescent="0.4">
      <c r="B29" s="12"/>
      <c r="C29" s="12"/>
      <c r="D29" s="13" t="s">
        <v>26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27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28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29</v>
      </c>
      <c r="E32" s="14">
        <f>+E33+E34+E35+E36+E37+E38+E39+E40+E41+E42+E43</f>
        <v>0</v>
      </c>
      <c r="F32" s="14">
        <f>+F33+F34+F35+F36+F37+F38+F39+F40+F41+F42+F43</f>
        <v>0</v>
      </c>
      <c r="G32" s="14">
        <f t="shared" si="0"/>
        <v>0</v>
      </c>
    </row>
    <row r="33" spans="2:7" x14ac:dyDescent="0.4">
      <c r="B33" s="12"/>
      <c r="C33" s="12"/>
      <c r="D33" s="13" t="s">
        <v>30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31</v>
      </c>
      <c r="E34" s="14"/>
      <c r="F34" s="14"/>
      <c r="G34" s="14">
        <f t="shared" si="0"/>
        <v>0</v>
      </c>
    </row>
    <row r="35" spans="2:7" x14ac:dyDescent="0.4">
      <c r="B35" s="12"/>
      <c r="C35" s="12"/>
      <c r="D35" s="13" t="s">
        <v>32</v>
      </c>
      <c r="E35" s="14"/>
      <c r="F35" s="14"/>
      <c r="G35" s="14">
        <f t="shared" si="0"/>
        <v>0</v>
      </c>
    </row>
    <row r="36" spans="2:7" x14ac:dyDescent="0.4">
      <c r="B36" s="12"/>
      <c r="C36" s="12"/>
      <c r="D36" s="13" t="s">
        <v>33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34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35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36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37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2"/>
      <c r="D42" s="13" t="s">
        <v>39</v>
      </c>
      <c r="E42" s="14"/>
      <c r="F42" s="14"/>
      <c r="G42" s="14">
        <f t="shared" si="0"/>
        <v>0</v>
      </c>
    </row>
    <row r="43" spans="2:7" x14ac:dyDescent="0.4">
      <c r="B43" s="12"/>
      <c r="C43" s="12"/>
      <c r="D43" s="13" t="s">
        <v>40</v>
      </c>
      <c r="E43" s="14"/>
      <c r="F43" s="14"/>
      <c r="G43" s="14">
        <f t="shared" si="0"/>
        <v>0</v>
      </c>
    </row>
    <row r="44" spans="2:7" x14ac:dyDescent="0.4">
      <c r="B44" s="12"/>
      <c r="C44" s="12"/>
      <c r="D44" s="13" t="s">
        <v>41</v>
      </c>
      <c r="E44" s="14">
        <f>+E45+E46+E47+E48+E49+E50+E51</f>
        <v>0</v>
      </c>
      <c r="F44" s="14">
        <f>+F45+F46+F47+F48+F49+F50+F51</f>
        <v>0</v>
      </c>
      <c r="G44" s="14">
        <f t="shared" si="0"/>
        <v>0</v>
      </c>
    </row>
    <row r="45" spans="2:7" x14ac:dyDescent="0.4">
      <c r="B45" s="12"/>
      <c r="C45" s="12"/>
      <c r="D45" s="13" t="s">
        <v>42</v>
      </c>
      <c r="E45" s="14"/>
      <c r="F45" s="14"/>
      <c r="G45" s="14">
        <f t="shared" si="0"/>
        <v>0</v>
      </c>
    </row>
    <row r="46" spans="2:7" x14ac:dyDescent="0.4">
      <c r="B46" s="12"/>
      <c r="C46" s="12"/>
      <c r="D46" s="13" t="s">
        <v>43</v>
      </c>
      <c r="E46" s="14"/>
      <c r="F46" s="14"/>
      <c r="G46" s="14">
        <f t="shared" si="0"/>
        <v>0</v>
      </c>
    </row>
    <row r="47" spans="2:7" x14ac:dyDescent="0.4">
      <c r="B47" s="12"/>
      <c r="C47" s="12"/>
      <c r="D47" s="13" t="s">
        <v>44</v>
      </c>
      <c r="E47" s="14"/>
      <c r="F47" s="14"/>
      <c r="G47" s="14">
        <f t="shared" si="0"/>
        <v>0</v>
      </c>
    </row>
    <row r="48" spans="2:7" x14ac:dyDescent="0.4">
      <c r="B48" s="12"/>
      <c r="C48" s="12"/>
      <c r="D48" s="13" t="s">
        <v>45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46</v>
      </c>
      <c r="E49" s="14"/>
      <c r="F49" s="14"/>
      <c r="G49" s="14">
        <f t="shared" si="0"/>
        <v>0</v>
      </c>
    </row>
    <row r="50" spans="2:7" x14ac:dyDescent="0.4">
      <c r="B50" s="12"/>
      <c r="C50" s="12"/>
      <c r="D50" s="13" t="s">
        <v>47</v>
      </c>
      <c r="E50" s="14"/>
      <c r="F50" s="14"/>
      <c r="G50" s="14">
        <f t="shared" si="0"/>
        <v>0</v>
      </c>
    </row>
    <row r="51" spans="2:7" x14ac:dyDescent="0.4">
      <c r="B51" s="12"/>
      <c r="C51" s="12"/>
      <c r="D51" s="13" t="s">
        <v>48</v>
      </c>
      <c r="E51" s="14"/>
      <c r="F51" s="14"/>
      <c r="G51" s="14">
        <f t="shared" si="0"/>
        <v>0</v>
      </c>
    </row>
    <row r="52" spans="2:7" x14ac:dyDescent="0.4">
      <c r="B52" s="12"/>
      <c r="C52" s="12"/>
      <c r="D52" s="13" t="s">
        <v>49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50</v>
      </c>
      <c r="E53" s="14">
        <f>+E54+E59+E65</f>
        <v>0</v>
      </c>
      <c r="F53" s="14">
        <f>+F54+F59+F65</f>
        <v>0</v>
      </c>
      <c r="G53" s="14">
        <f t="shared" si="0"/>
        <v>0</v>
      </c>
    </row>
    <row r="54" spans="2:7" x14ac:dyDescent="0.4">
      <c r="B54" s="12"/>
      <c r="C54" s="12"/>
      <c r="D54" s="13" t="s">
        <v>51</v>
      </c>
      <c r="E54" s="14">
        <f>+E55+E56+E57+E58</f>
        <v>0</v>
      </c>
      <c r="F54" s="14">
        <f>+F55+F56+F57+F58</f>
        <v>0</v>
      </c>
      <c r="G54" s="14">
        <f t="shared" si="0"/>
        <v>0</v>
      </c>
    </row>
    <row r="55" spans="2:7" x14ac:dyDescent="0.4">
      <c r="B55" s="12"/>
      <c r="C55" s="12"/>
      <c r="D55" s="13" t="s">
        <v>52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26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40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48</v>
      </c>
      <c r="E58" s="14"/>
      <c r="F58" s="14"/>
      <c r="G58" s="14">
        <f t="shared" si="0"/>
        <v>0</v>
      </c>
    </row>
    <row r="59" spans="2:7" x14ac:dyDescent="0.4">
      <c r="B59" s="12"/>
      <c r="C59" s="12"/>
      <c r="D59" s="13" t="s">
        <v>53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</row>
    <row r="60" spans="2:7" x14ac:dyDescent="0.4">
      <c r="B60" s="12"/>
      <c r="C60" s="12"/>
      <c r="D60" s="13" t="s">
        <v>54</v>
      </c>
      <c r="E60" s="14"/>
      <c r="F60" s="14"/>
      <c r="G60" s="14">
        <f t="shared" si="0"/>
        <v>0</v>
      </c>
    </row>
    <row r="61" spans="2:7" x14ac:dyDescent="0.4">
      <c r="B61" s="12"/>
      <c r="C61" s="12"/>
      <c r="D61" s="13" t="s">
        <v>40</v>
      </c>
      <c r="E61" s="14"/>
      <c r="F61" s="14"/>
      <c r="G61" s="14">
        <f t="shared" si="0"/>
        <v>0</v>
      </c>
    </row>
    <row r="62" spans="2:7" x14ac:dyDescent="0.4">
      <c r="B62" s="12"/>
      <c r="C62" s="12"/>
      <c r="D62" s="13" t="s">
        <v>42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43</v>
      </c>
      <c r="E63" s="14"/>
      <c r="F63" s="14"/>
      <c r="G63" s="14">
        <f t="shared" si="0"/>
        <v>0</v>
      </c>
    </row>
    <row r="64" spans="2:7" x14ac:dyDescent="0.4">
      <c r="B64" s="12"/>
      <c r="C64" s="12"/>
      <c r="D64" s="13" t="s">
        <v>48</v>
      </c>
      <c r="E64" s="14"/>
      <c r="F64" s="14"/>
      <c r="G64" s="14">
        <f t="shared" si="0"/>
        <v>0</v>
      </c>
    </row>
    <row r="65" spans="2:7" x14ac:dyDescent="0.4">
      <c r="B65" s="12"/>
      <c r="C65" s="12"/>
      <c r="D65" s="13" t="s">
        <v>41</v>
      </c>
      <c r="E65" s="14">
        <f>+E66+E67+E68</f>
        <v>0</v>
      </c>
      <c r="F65" s="14">
        <f>+F66+F67+F68</f>
        <v>0</v>
      </c>
      <c r="G65" s="14">
        <f t="shared" si="0"/>
        <v>0</v>
      </c>
    </row>
    <row r="66" spans="2:7" x14ac:dyDescent="0.4">
      <c r="B66" s="12"/>
      <c r="C66" s="12"/>
      <c r="D66" s="13" t="s">
        <v>54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40</v>
      </c>
      <c r="E67" s="14"/>
      <c r="F67" s="14"/>
      <c r="G67" s="14">
        <f t="shared" si="0"/>
        <v>0</v>
      </c>
    </row>
    <row r="68" spans="2:7" x14ac:dyDescent="0.4">
      <c r="B68" s="12"/>
      <c r="C68" s="12"/>
      <c r="D68" s="13" t="s">
        <v>48</v>
      </c>
      <c r="E68" s="14"/>
      <c r="F68" s="14"/>
      <c r="G68" s="14">
        <f t="shared" si="0"/>
        <v>0</v>
      </c>
    </row>
    <row r="69" spans="2:7" x14ac:dyDescent="0.4">
      <c r="B69" s="12"/>
      <c r="C69" s="12"/>
      <c r="D69" s="13" t="s">
        <v>55</v>
      </c>
      <c r="E69" s="14">
        <f>+E70+E73+E74</f>
        <v>0</v>
      </c>
      <c r="F69" s="14">
        <f>+F70+F73+F74</f>
        <v>0</v>
      </c>
      <c r="G69" s="14">
        <f t="shared" si="0"/>
        <v>0</v>
      </c>
    </row>
    <row r="70" spans="2:7" x14ac:dyDescent="0.4">
      <c r="B70" s="12"/>
      <c r="C70" s="12"/>
      <c r="D70" s="13" t="s">
        <v>56</v>
      </c>
      <c r="E70" s="14">
        <f>+E71+E72</f>
        <v>0</v>
      </c>
      <c r="F70" s="14">
        <f>+F71+F72</f>
        <v>0</v>
      </c>
      <c r="G70" s="14">
        <f t="shared" si="0"/>
        <v>0</v>
      </c>
    </row>
    <row r="71" spans="2:7" x14ac:dyDescent="0.4">
      <c r="B71" s="12"/>
      <c r="C71" s="12"/>
      <c r="D71" s="13" t="s">
        <v>52</v>
      </c>
      <c r="E71" s="14"/>
      <c r="F71" s="14"/>
      <c r="G71" s="14">
        <f t="shared" ref="G71:G134" si="1">E71-F71</f>
        <v>0</v>
      </c>
    </row>
    <row r="72" spans="2:7" x14ac:dyDescent="0.4">
      <c r="B72" s="12"/>
      <c r="C72" s="12"/>
      <c r="D72" s="13" t="s">
        <v>26</v>
      </c>
      <c r="E72" s="14"/>
      <c r="F72" s="14"/>
      <c r="G72" s="14">
        <f t="shared" si="1"/>
        <v>0</v>
      </c>
    </row>
    <row r="73" spans="2:7" x14ac:dyDescent="0.4">
      <c r="B73" s="12"/>
      <c r="C73" s="12"/>
      <c r="D73" s="13" t="s">
        <v>57</v>
      </c>
      <c r="E73" s="14"/>
      <c r="F73" s="14"/>
      <c r="G73" s="14">
        <f t="shared" si="1"/>
        <v>0</v>
      </c>
    </row>
    <row r="74" spans="2:7" x14ac:dyDescent="0.4">
      <c r="B74" s="12"/>
      <c r="C74" s="12"/>
      <c r="D74" s="13" t="s">
        <v>41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</row>
    <row r="75" spans="2:7" x14ac:dyDescent="0.4">
      <c r="B75" s="12"/>
      <c r="C75" s="12"/>
      <c r="D75" s="13" t="s">
        <v>42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43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46</v>
      </c>
      <c r="E77" s="14"/>
      <c r="F77" s="14"/>
      <c r="G77" s="14">
        <f t="shared" si="1"/>
        <v>0</v>
      </c>
    </row>
    <row r="78" spans="2:7" x14ac:dyDescent="0.4">
      <c r="B78" s="12"/>
      <c r="C78" s="12"/>
      <c r="D78" s="13" t="s">
        <v>47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48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58</v>
      </c>
      <c r="E80" s="14">
        <f>+E81+E84+E87+E90+E93+E94+E98+E99</f>
        <v>0</v>
      </c>
      <c r="F80" s="14">
        <f>+F81+F84+F87+F90+F93+F94+F98+F99</f>
        <v>0</v>
      </c>
      <c r="G80" s="14">
        <f t="shared" si="1"/>
        <v>0</v>
      </c>
    </row>
    <row r="81" spans="2:7" x14ac:dyDescent="0.4">
      <c r="B81" s="12"/>
      <c r="C81" s="12"/>
      <c r="D81" s="13" t="s">
        <v>59</v>
      </c>
      <c r="E81" s="14">
        <f>+E82+E83</f>
        <v>0</v>
      </c>
      <c r="F81" s="14">
        <f>+F82+F83</f>
        <v>0</v>
      </c>
      <c r="G81" s="14">
        <f t="shared" si="1"/>
        <v>0</v>
      </c>
    </row>
    <row r="82" spans="2:7" x14ac:dyDescent="0.4">
      <c r="B82" s="12"/>
      <c r="C82" s="12"/>
      <c r="D82" s="13" t="s">
        <v>60</v>
      </c>
      <c r="E82" s="14"/>
      <c r="F82" s="14"/>
      <c r="G82" s="14">
        <f t="shared" si="1"/>
        <v>0</v>
      </c>
    </row>
    <row r="83" spans="2:7" x14ac:dyDescent="0.4">
      <c r="B83" s="12"/>
      <c r="C83" s="12"/>
      <c r="D83" s="13" t="s">
        <v>61</v>
      </c>
      <c r="E83" s="14"/>
      <c r="F83" s="14"/>
      <c r="G83" s="14">
        <f t="shared" si="1"/>
        <v>0</v>
      </c>
    </row>
    <row r="84" spans="2:7" x14ac:dyDescent="0.4">
      <c r="B84" s="12"/>
      <c r="C84" s="12"/>
      <c r="D84" s="13" t="s">
        <v>62</v>
      </c>
      <c r="E84" s="14">
        <f>+E85+E86</f>
        <v>0</v>
      </c>
      <c r="F84" s="14">
        <f>+F85+F86</f>
        <v>0</v>
      </c>
      <c r="G84" s="14">
        <f t="shared" si="1"/>
        <v>0</v>
      </c>
    </row>
    <row r="85" spans="2:7" x14ac:dyDescent="0.4">
      <c r="B85" s="12"/>
      <c r="C85" s="12"/>
      <c r="D85" s="13" t="s">
        <v>63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61</v>
      </c>
      <c r="E86" s="14"/>
      <c r="F86" s="14"/>
      <c r="G86" s="14">
        <f t="shared" si="1"/>
        <v>0</v>
      </c>
    </row>
    <row r="87" spans="2:7" x14ac:dyDescent="0.4">
      <c r="B87" s="12"/>
      <c r="C87" s="12"/>
      <c r="D87" s="13" t="s">
        <v>64</v>
      </c>
      <c r="E87" s="14">
        <f>+E88+E89</f>
        <v>0</v>
      </c>
      <c r="F87" s="14">
        <f>+F88+F89</f>
        <v>0</v>
      </c>
      <c r="G87" s="14">
        <f t="shared" si="1"/>
        <v>0</v>
      </c>
    </row>
    <row r="88" spans="2:7" x14ac:dyDescent="0.4">
      <c r="B88" s="12"/>
      <c r="C88" s="12"/>
      <c r="D88" s="13" t="s">
        <v>65</v>
      </c>
      <c r="E88" s="14"/>
      <c r="F88" s="14"/>
      <c r="G88" s="14">
        <f t="shared" si="1"/>
        <v>0</v>
      </c>
    </row>
    <row r="89" spans="2:7" x14ac:dyDescent="0.4">
      <c r="B89" s="12"/>
      <c r="C89" s="12"/>
      <c r="D89" s="13" t="s">
        <v>61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66</v>
      </c>
      <c r="E90" s="14">
        <f>+E91+E92</f>
        <v>0</v>
      </c>
      <c r="F90" s="14">
        <f>+F91+F92</f>
        <v>0</v>
      </c>
      <c r="G90" s="14">
        <f t="shared" si="1"/>
        <v>0</v>
      </c>
    </row>
    <row r="91" spans="2:7" x14ac:dyDescent="0.4">
      <c r="B91" s="12"/>
      <c r="C91" s="12"/>
      <c r="D91" s="13" t="s">
        <v>67</v>
      </c>
      <c r="E91" s="14"/>
      <c r="F91" s="14"/>
      <c r="G91" s="14">
        <f t="shared" si="1"/>
        <v>0</v>
      </c>
    </row>
    <row r="92" spans="2:7" x14ac:dyDescent="0.4">
      <c r="B92" s="12"/>
      <c r="C92" s="12"/>
      <c r="D92" s="13" t="s">
        <v>61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68</v>
      </c>
      <c r="E93" s="14"/>
      <c r="F93" s="14"/>
      <c r="G93" s="14">
        <f t="shared" si="1"/>
        <v>0</v>
      </c>
    </row>
    <row r="94" spans="2:7" x14ac:dyDescent="0.4">
      <c r="B94" s="12"/>
      <c r="C94" s="12"/>
      <c r="D94" s="13" t="s">
        <v>29</v>
      </c>
      <c r="E94" s="14">
        <f>+E95+E96+E97</f>
        <v>0</v>
      </c>
      <c r="F94" s="14">
        <f>+F95+F96+F97</f>
        <v>0</v>
      </c>
      <c r="G94" s="14">
        <f t="shared" si="1"/>
        <v>0</v>
      </c>
    </row>
    <row r="95" spans="2:7" x14ac:dyDescent="0.4">
      <c r="B95" s="12"/>
      <c r="C95" s="12"/>
      <c r="D95" s="13" t="s">
        <v>69</v>
      </c>
      <c r="E95" s="14"/>
      <c r="F95" s="14"/>
      <c r="G95" s="14">
        <f t="shared" si="1"/>
        <v>0</v>
      </c>
    </row>
    <row r="96" spans="2:7" x14ac:dyDescent="0.4">
      <c r="B96" s="12"/>
      <c r="C96" s="12"/>
      <c r="D96" s="13" t="s">
        <v>70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40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57</v>
      </c>
      <c r="E98" s="14"/>
      <c r="F98" s="14"/>
      <c r="G98" s="14">
        <f t="shared" si="1"/>
        <v>0</v>
      </c>
    </row>
    <row r="99" spans="2:7" x14ac:dyDescent="0.4">
      <c r="B99" s="12"/>
      <c r="C99" s="12"/>
      <c r="D99" s="13" t="s">
        <v>41</v>
      </c>
      <c r="E99" s="14">
        <f>+E100+E101+E102+E103+E104</f>
        <v>0</v>
      </c>
      <c r="F99" s="14">
        <f>+F100+F101+F102+F103+F104</f>
        <v>0</v>
      </c>
      <c r="G99" s="14">
        <f t="shared" si="1"/>
        <v>0</v>
      </c>
    </row>
    <row r="100" spans="2:7" x14ac:dyDescent="0.4">
      <c r="B100" s="12"/>
      <c r="C100" s="12"/>
      <c r="D100" s="13" t="s">
        <v>42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43</v>
      </c>
      <c r="E101" s="14"/>
      <c r="F101" s="14"/>
      <c r="G101" s="14">
        <f t="shared" si="1"/>
        <v>0</v>
      </c>
    </row>
    <row r="102" spans="2:7" x14ac:dyDescent="0.4">
      <c r="B102" s="12"/>
      <c r="C102" s="12"/>
      <c r="D102" s="13" t="s">
        <v>46</v>
      </c>
      <c r="E102" s="14"/>
      <c r="F102" s="14"/>
      <c r="G102" s="14">
        <f t="shared" si="1"/>
        <v>0</v>
      </c>
    </row>
    <row r="103" spans="2:7" x14ac:dyDescent="0.4">
      <c r="B103" s="12"/>
      <c r="C103" s="12"/>
      <c r="D103" s="13" t="s">
        <v>47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48</v>
      </c>
      <c r="E104" s="14"/>
      <c r="F104" s="14"/>
      <c r="G104" s="14">
        <f t="shared" si="1"/>
        <v>0</v>
      </c>
    </row>
    <row r="105" spans="2:7" x14ac:dyDescent="0.4">
      <c r="B105" s="12"/>
      <c r="C105" s="12"/>
      <c r="D105" s="13" t="s">
        <v>71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72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</row>
    <row r="107" spans="2:7" x14ac:dyDescent="0.4">
      <c r="B107" s="12"/>
      <c r="C107" s="12"/>
      <c r="D107" s="13" t="s">
        <v>73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</row>
    <row r="108" spans="2:7" x14ac:dyDescent="0.4">
      <c r="B108" s="12"/>
      <c r="C108" s="12"/>
      <c r="D108" s="13" t="s">
        <v>74</v>
      </c>
      <c r="E108" s="14"/>
      <c r="F108" s="14"/>
      <c r="G108" s="14">
        <f t="shared" si="1"/>
        <v>0</v>
      </c>
    </row>
    <row r="109" spans="2:7" x14ac:dyDescent="0.4">
      <c r="B109" s="12"/>
      <c r="C109" s="12"/>
      <c r="D109" s="13" t="s">
        <v>75</v>
      </c>
      <c r="E109" s="14"/>
      <c r="F109" s="14"/>
      <c r="G109" s="14">
        <f t="shared" si="1"/>
        <v>0</v>
      </c>
    </row>
    <row r="110" spans="2:7" x14ac:dyDescent="0.4">
      <c r="B110" s="12"/>
      <c r="C110" s="12"/>
      <c r="D110" s="13" t="s">
        <v>76</v>
      </c>
      <c r="E110" s="14"/>
      <c r="F110" s="14"/>
      <c r="G110" s="14">
        <f t="shared" si="1"/>
        <v>0</v>
      </c>
    </row>
    <row r="111" spans="2:7" x14ac:dyDescent="0.4">
      <c r="B111" s="12"/>
      <c r="C111" s="12"/>
      <c r="D111" s="13" t="s">
        <v>77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78</v>
      </c>
      <c r="E112" s="14"/>
      <c r="F112" s="14"/>
      <c r="G112" s="14">
        <f t="shared" si="1"/>
        <v>0</v>
      </c>
    </row>
    <row r="113" spans="2:7" x14ac:dyDescent="0.4">
      <c r="B113" s="12"/>
      <c r="C113" s="12"/>
      <c r="D113" s="13" t="s">
        <v>79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80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81</v>
      </c>
      <c r="E115" s="14"/>
      <c r="F115" s="14"/>
      <c r="G115" s="14">
        <f t="shared" si="1"/>
        <v>0</v>
      </c>
    </row>
    <row r="116" spans="2:7" x14ac:dyDescent="0.4">
      <c r="B116" s="12"/>
      <c r="C116" s="12"/>
      <c r="D116" s="13" t="s">
        <v>82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</row>
    <row r="117" spans="2:7" x14ac:dyDescent="0.4">
      <c r="B117" s="12"/>
      <c r="C117" s="12"/>
      <c r="D117" s="13" t="s">
        <v>83</v>
      </c>
      <c r="E117" s="14"/>
      <c r="F117" s="14"/>
      <c r="G117" s="14">
        <f t="shared" si="1"/>
        <v>0</v>
      </c>
    </row>
    <row r="118" spans="2:7" x14ac:dyDescent="0.4">
      <c r="B118" s="12"/>
      <c r="C118" s="12"/>
      <c r="D118" s="13" t="s">
        <v>84</v>
      </c>
      <c r="E118" s="14"/>
      <c r="F118" s="14"/>
      <c r="G118" s="14">
        <f t="shared" si="1"/>
        <v>0</v>
      </c>
    </row>
    <row r="119" spans="2:7" x14ac:dyDescent="0.4">
      <c r="B119" s="12"/>
      <c r="C119" s="12"/>
      <c r="D119" s="13" t="s">
        <v>85</v>
      </c>
      <c r="E119" s="14"/>
      <c r="F119" s="14"/>
      <c r="G119" s="14">
        <f t="shared" si="1"/>
        <v>0</v>
      </c>
    </row>
    <row r="120" spans="2:7" x14ac:dyDescent="0.4">
      <c r="B120" s="12"/>
      <c r="C120" s="12"/>
      <c r="D120" s="13" t="s">
        <v>86</v>
      </c>
      <c r="E120" s="14"/>
      <c r="F120" s="14"/>
      <c r="G120" s="14">
        <f t="shared" si="1"/>
        <v>0</v>
      </c>
    </row>
    <row r="121" spans="2:7" x14ac:dyDescent="0.4">
      <c r="B121" s="12"/>
      <c r="C121" s="12"/>
      <c r="D121" s="13" t="s">
        <v>87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88</v>
      </c>
      <c r="E122" s="14">
        <f>+E123+E124+E125</f>
        <v>0</v>
      </c>
      <c r="F122" s="14">
        <f>+F123+F124+F125</f>
        <v>0</v>
      </c>
      <c r="G122" s="14">
        <f t="shared" si="1"/>
        <v>0</v>
      </c>
    </row>
    <row r="123" spans="2:7" x14ac:dyDescent="0.4">
      <c r="B123" s="12"/>
      <c r="C123" s="12"/>
      <c r="D123" s="13" t="s">
        <v>89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90</v>
      </c>
      <c r="E124" s="14"/>
      <c r="F124" s="14"/>
      <c r="G124" s="14">
        <f t="shared" si="1"/>
        <v>0</v>
      </c>
    </row>
    <row r="125" spans="2:7" x14ac:dyDescent="0.4">
      <c r="B125" s="12"/>
      <c r="C125" s="12"/>
      <c r="D125" s="13" t="s">
        <v>91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92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41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</row>
    <row r="128" spans="2:7" x14ac:dyDescent="0.4">
      <c r="B128" s="12"/>
      <c r="C128" s="12"/>
      <c r="D128" s="13" t="s">
        <v>42</v>
      </c>
      <c r="E128" s="14"/>
      <c r="F128" s="14"/>
      <c r="G128" s="14">
        <f t="shared" si="1"/>
        <v>0</v>
      </c>
    </row>
    <row r="129" spans="2:7" x14ac:dyDescent="0.4">
      <c r="B129" s="12"/>
      <c r="C129" s="12"/>
      <c r="D129" s="13" t="s">
        <v>43</v>
      </c>
      <c r="E129" s="14"/>
      <c r="F129" s="14"/>
      <c r="G129" s="14">
        <f t="shared" si="1"/>
        <v>0</v>
      </c>
    </row>
    <row r="130" spans="2:7" x14ac:dyDescent="0.4">
      <c r="B130" s="12"/>
      <c r="C130" s="12"/>
      <c r="D130" s="13" t="s">
        <v>46</v>
      </c>
      <c r="E130" s="14"/>
      <c r="F130" s="14"/>
      <c r="G130" s="14">
        <f t="shared" si="1"/>
        <v>0</v>
      </c>
    </row>
    <row r="131" spans="2:7" x14ac:dyDescent="0.4">
      <c r="B131" s="12"/>
      <c r="C131" s="12"/>
      <c r="D131" s="13" t="s">
        <v>47</v>
      </c>
      <c r="E131" s="14"/>
      <c r="F131" s="14"/>
      <c r="G131" s="14">
        <f t="shared" si="1"/>
        <v>0</v>
      </c>
    </row>
    <row r="132" spans="2:7" x14ac:dyDescent="0.4">
      <c r="B132" s="12"/>
      <c r="C132" s="12"/>
      <c r="D132" s="13" t="s">
        <v>48</v>
      </c>
      <c r="E132" s="14"/>
      <c r="F132" s="14"/>
      <c r="G132" s="14">
        <f t="shared" si="1"/>
        <v>0</v>
      </c>
    </row>
    <row r="133" spans="2:7" x14ac:dyDescent="0.4">
      <c r="B133" s="12"/>
      <c r="C133" s="12"/>
      <c r="D133" s="13" t="s">
        <v>49</v>
      </c>
      <c r="E133" s="14"/>
      <c r="F133" s="14"/>
      <c r="G133" s="14">
        <f t="shared" si="1"/>
        <v>0</v>
      </c>
    </row>
    <row r="134" spans="2:7" x14ac:dyDescent="0.4">
      <c r="B134" s="12"/>
      <c r="C134" s="12"/>
      <c r="D134" s="13" t="s">
        <v>93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</row>
    <row r="135" spans="2:7" x14ac:dyDescent="0.4">
      <c r="B135" s="12"/>
      <c r="C135" s="12"/>
      <c r="D135" s="13" t="s">
        <v>56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</row>
    <row r="136" spans="2:7" x14ac:dyDescent="0.4">
      <c r="B136" s="12"/>
      <c r="C136" s="12"/>
      <c r="D136" s="13" t="s">
        <v>52</v>
      </c>
      <c r="E136" s="14"/>
      <c r="F136" s="14"/>
      <c r="G136" s="14">
        <f t="shared" si="2"/>
        <v>0</v>
      </c>
    </row>
    <row r="137" spans="2:7" x14ac:dyDescent="0.4">
      <c r="B137" s="12"/>
      <c r="C137" s="12"/>
      <c r="D137" s="13" t="s">
        <v>26</v>
      </c>
      <c r="E137" s="14"/>
      <c r="F137" s="14"/>
      <c r="G137" s="14">
        <f t="shared" si="2"/>
        <v>0</v>
      </c>
    </row>
    <row r="138" spans="2:7" x14ac:dyDescent="0.4">
      <c r="B138" s="12"/>
      <c r="C138" s="12"/>
      <c r="D138" s="13" t="s">
        <v>94</v>
      </c>
      <c r="E138" s="14"/>
      <c r="F138" s="14"/>
      <c r="G138" s="14">
        <f t="shared" si="2"/>
        <v>0</v>
      </c>
    </row>
    <row r="139" spans="2:7" x14ac:dyDescent="0.4">
      <c r="B139" s="12"/>
      <c r="C139" s="12"/>
      <c r="D139" s="13" t="s">
        <v>87</v>
      </c>
      <c r="E139" s="14"/>
      <c r="F139" s="14"/>
      <c r="G139" s="14">
        <f t="shared" si="2"/>
        <v>0</v>
      </c>
    </row>
    <row r="140" spans="2:7" x14ac:dyDescent="0.4">
      <c r="B140" s="12"/>
      <c r="C140" s="12"/>
      <c r="D140" s="13" t="s">
        <v>41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</row>
    <row r="141" spans="2:7" x14ac:dyDescent="0.4">
      <c r="B141" s="12"/>
      <c r="C141" s="12"/>
      <c r="D141" s="13" t="s">
        <v>42</v>
      </c>
      <c r="E141" s="14"/>
      <c r="F141" s="14"/>
      <c r="G141" s="14">
        <f t="shared" si="2"/>
        <v>0</v>
      </c>
    </row>
    <row r="142" spans="2:7" x14ac:dyDescent="0.4">
      <c r="B142" s="12"/>
      <c r="C142" s="12"/>
      <c r="D142" s="13" t="s">
        <v>43</v>
      </c>
      <c r="E142" s="14"/>
      <c r="F142" s="14"/>
      <c r="G142" s="14">
        <f t="shared" si="2"/>
        <v>0</v>
      </c>
    </row>
    <row r="143" spans="2:7" x14ac:dyDescent="0.4">
      <c r="B143" s="12"/>
      <c r="C143" s="12"/>
      <c r="D143" s="13" t="s">
        <v>46</v>
      </c>
      <c r="E143" s="14"/>
      <c r="F143" s="14"/>
      <c r="G143" s="14">
        <f t="shared" si="2"/>
        <v>0</v>
      </c>
    </row>
    <row r="144" spans="2:7" x14ac:dyDescent="0.4">
      <c r="B144" s="12"/>
      <c r="C144" s="12"/>
      <c r="D144" s="13" t="s">
        <v>47</v>
      </c>
      <c r="E144" s="14"/>
      <c r="F144" s="14"/>
      <c r="G144" s="14">
        <f t="shared" si="2"/>
        <v>0</v>
      </c>
    </row>
    <row r="145" spans="2:7" x14ac:dyDescent="0.4">
      <c r="B145" s="12"/>
      <c r="C145" s="12"/>
      <c r="D145" s="13" t="s">
        <v>48</v>
      </c>
      <c r="E145" s="14"/>
      <c r="F145" s="14"/>
      <c r="G145" s="14">
        <f t="shared" si="2"/>
        <v>0</v>
      </c>
    </row>
    <row r="146" spans="2:7" x14ac:dyDescent="0.4">
      <c r="B146" s="12"/>
      <c r="C146" s="12"/>
      <c r="D146" s="13" t="s">
        <v>95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</row>
    <row r="147" spans="2:7" x14ac:dyDescent="0.4">
      <c r="B147" s="12"/>
      <c r="C147" s="12"/>
      <c r="D147" s="13" t="s">
        <v>96</v>
      </c>
      <c r="E147" s="14"/>
      <c r="F147" s="14"/>
      <c r="G147" s="14">
        <f t="shared" si="2"/>
        <v>0</v>
      </c>
    </row>
    <row r="148" spans="2:7" x14ac:dyDescent="0.4">
      <c r="B148" s="12"/>
      <c r="C148" s="12"/>
      <c r="D148" s="13" t="s">
        <v>97</v>
      </c>
      <c r="E148" s="14"/>
      <c r="F148" s="14"/>
      <c r="G148" s="14">
        <f t="shared" si="2"/>
        <v>0</v>
      </c>
    </row>
    <row r="149" spans="2:7" x14ac:dyDescent="0.4">
      <c r="B149" s="12"/>
      <c r="C149" s="12"/>
      <c r="D149" s="13" t="s">
        <v>98</v>
      </c>
      <c r="E149" s="14"/>
      <c r="F149" s="14"/>
      <c r="G149" s="14">
        <f t="shared" si="2"/>
        <v>0</v>
      </c>
    </row>
    <row r="150" spans="2:7" x14ac:dyDescent="0.4">
      <c r="B150" s="12"/>
      <c r="C150" s="12"/>
      <c r="D150" s="13" t="s">
        <v>99</v>
      </c>
      <c r="E150" s="14"/>
      <c r="F150" s="14"/>
      <c r="G150" s="14">
        <f t="shared" si="2"/>
        <v>0</v>
      </c>
    </row>
    <row r="151" spans="2:7" x14ac:dyDescent="0.4">
      <c r="B151" s="12"/>
      <c r="C151" s="12"/>
      <c r="D151" s="13" t="s">
        <v>100</v>
      </c>
      <c r="E151" s="14"/>
      <c r="F151" s="14"/>
      <c r="G151" s="14">
        <f t="shared" si="2"/>
        <v>0</v>
      </c>
    </row>
    <row r="152" spans="2:7" x14ac:dyDescent="0.4">
      <c r="B152" s="12"/>
      <c r="C152" s="12"/>
      <c r="D152" s="13" t="s">
        <v>101</v>
      </c>
      <c r="E152" s="14"/>
      <c r="F152" s="14"/>
      <c r="G152" s="14">
        <f t="shared" si="2"/>
        <v>0</v>
      </c>
    </row>
    <row r="153" spans="2:7" x14ac:dyDescent="0.4">
      <c r="B153" s="12"/>
      <c r="C153" s="12"/>
      <c r="D153" s="13" t="s">
        <v>102</v>
      </c>
      <c r="E153" s="14"/>
      <c r="F153" s="14"/>
      <c r="G153" s="14">
        <f t="shared" si="2"/>
        <v>0</v>
      </c>
    </row>
    <row r="154" spans="2:7" x14ac:dyDescent="0.4">
      <c r="B154" s="12"/>
      <c r="C154" s="12"/>
      <c r="D154" s="13" t="s">
        <v>103</v>
      </c>
      <c r="E154" s="14"/>
      <c r="F154" s="14"/>
      <c r="G154" s="14">
        <f t="shared" si="2"/>
        <v>0</v>
      </c>
    </row>
    <row r="155" spans="2:7" x14ac:dyDescent="0.4">
      <c r="B155" s="12"/>
      <c r="C155" s="12"/>
      <c r="D155" s="13" t="s">
        <v>104</v>
      </c>
      <c r="E155" s="14"/>
      <c r="F155" s="14"/>
      <c r="G155" s="14">
        <f t="shared" si="2"/>
        <v>0</v>
      </c>
    </row>
    <row r="156" spans="2:7" x14ac:dyDescent="0.4">
      <c r="B156" s="12"/>
      <c r="C156" s="12"/>
      <c r="D156" s="13" t="s">
        <v>105</v>
      </c>
      <c r="E156" s="14">
        <f>+E157+E158</f>
        <v>0</v>
      </c>
      <c r="F156" s="14">
        <f>+F157+F158</f>
        <v>0</v>
      </c>
      <c r="G156" s="14">
        <f t="shared" si="2"/>
        <v>0</v>
      </c>
    </row>
    <row r="157" spans="2:7" x14ac:dyDescent="0.4">
      <c r="B157" s="12"/>
      <c r="C157" s="12"/>
      <c r="D157" s="13" t="s">
        <v>106</v>
      </c>
      <c r="E157" s="14"/>
      <c r="F157" s="14"/>
      <c r="G157" s="14">
        <f t="shared" si="2"/>
        <v>0</v>
      </c>
    </row>
    <row r="158" spans="2:7" x14ac:dyDescent="0.4">
      <c r="B158" s="12"/>
      <c r="C158" s="12"/>
      <c r="D158" s="13" t="s">
        <v>107</v>
      </c>
      <c r="E158" s="14"/>
      <c r="F158" s="14"/>
      <c r="G158" s="14">
        <f t="shared" si="2"/>
        <v>0</v>
      </c>
    </row>
    <row r="159" spans="2:7" x14ac:dyDescent="0.4">
      <c r="B159" s="12"/>
      <c r="C159" s="12"/>
      <c r="D159" s="13" t="s">
        <v>108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</row>
    <row r="160" spans="2:7" x14ac:dyDescent="0.4">
      <c r="B160" s="12"/>
      <c r="C160" s="12"/>
      <c r="D160" s="13" t="s">
        <v>42</v>
      </c>
      <c r="E160" s="14"/>
      <c r="F160" s="14"/>
      <c r="G160" s="14">
        <f t="shared" si="2"/>
        <v>0</v>
      </c>
    </row>
    <row r="161" spans="2:7" x14ac:dyDescent="0.4">
      <c r="B161" s="12"/>
      <c r="C161" s="12"/>
      <c r="D161" s="13" t="s">
        <v>43</v>
      </c>
      <c r="E161" s="14"/>
      <c r="F161" s="14"/>
      <c r="G161" s="14">
        <f t="shared" si="2"/>
        <v>0</v>
      </c>
    </row>
    <row r="162" spans="2:7" x14ac:dyDescent="0.4">
      <c r="B162" s="12"/>
      <c r="C162" s="12"/>
      <c r="D162" s="13" t="s">
        <v>46</v>
      </c>
      <c r="E162" s="14"/>
      <c r="F162" s="14"/>
      <c r="G162" s="14">
        <f t="shared" si="2"/>
        <v>0</v>
      </c>
    </row>
    <row r="163" spans="2:7" x14ac:dyDescent="0.4">
      <c r="B163" s="12"/>
      <c r="C163" s="12"/>
      <c r="D163" s="13" t="s">
        <v>47</v>
      </c>
      <c r="E163" s="14"/>
      <c r="F163" s="14"/>
      <c r="G163" s="14">
        <f t="shared" si="2"/>
        <v>0</v>
      </c>
    </row>
    <row r="164" spans="2:7" x14ac:dyDescent="0.4">
      <c r="B164" s="12"/>
      <c r="C164" s="12"/>
      <c r="D164" s="13" t="s">
        <v>109</v>
      </c>
      <c r="E164" s="14"/>
      <c r="F164" s="14"/>
      <c r="G164" s="14">
        <f t="shared" si="2"/>
        <v>0</v>
      </c>
    </row>
    <row r="165" spans="2:7" x14ac:dyDescent="0.4">
      <c r="B165" s="12"/>
      <c r="C165" s="12"/>
      <c r="D165" s="13" t="s">
        <v>49</v>
      </c>
      <c r="E165" s="14"/>
      <c r="F165" s="14"/>
      <c r="G165" s="14">
        <f t="shared" si="2"/>
        <v>0</v>
      </c>
    </row>
    <row r="166" spans="2:7" x14ac:dyDescent="0.4">
      <c r="B166" s="12"/>
      <c r="C166" s="12"/>
      <c r="D166" s="13" t="s">
        <v>110</v>
      </c>
      <c r="E166" s="14"/>
      <c r="F166" s="14"/>
      <c r="G166" s="14">
        <f t="shared" si="2"/>
        <v>0</v>
      </c>
    </row>
    <row r="167" spans="2:7" x14ac:dyDescent="0.4">
      <c r="B167" s="12"/>
      <c r="C167" s="12"/>
      <c r="D167" s="13" t="s">
        <v>111</v>
      </c>
      <c r="E167" s="14"/>
      <c r="F167" s="14"/>
      <c r="G167" s="14">
        <f t="shared" si="2"/>
        <v>0</v>
      </c>
    </row>
    <row r="168" spans="2:7" x14ac:dyDescent="0.4">
      <c r="B168" s="12"/>
      <c r="C168" s="15"/>
      <c r="D168" s="16" t="s">
        <v>112</v>
      </c>
      <c r="E168" s="17">
        <f>+E6+E53+E69+E80+E105+E106+E134+E146+E166+E167</f>
        <v>0</v>
      </c>
      <c r="F168" s="17">
        <f>+F6+F53+F69+F80+F105+F106+F134+F146+F166+F167</f>
        <v>0</v>
      </c>
      <c r="G168" s="17">
        <f t="shared" si="2"/>
        <v>0</v>
      </c>
    </row>
    <row r="169" spans="2:7" x14ac:dyDescent="0.4">
      <c r="B169" s="12"/>
      <c r="C169" s="9" t="s">
        <v>113</v>
      </c>
      <c r="D169" s="13" t="s">
        <v>114</v>
      </c>
      <c r="E169" s="14">
        <f>+E170+E171+E172+E173+E174+E175+E176+E177+E178+E179</f>
        <v>1142076</v>
      </c>
      <c r="F169" s="14">
        <f>+F170+F171+F172+F173+F174+F175+F176+F177+F178+F179</f>
        <v>1142076</v>
      </c>
      <c r="G169" s="14">
        <f t="shared" si="2"/>
        <v>0</v>
      </c>
    </row>
    <row r="170" spans="2:7" x14ac:dyDescent="0.4">
      <c r="B170" s="12"/>
      <c r="C170" s="12"/>
      <c r="D170" s="13" t="s">
        <v>115</v>
      </c>
      <c r="E170" s="14"/>
      <c r="F170" s="14"/>
      <c r="G170" s="14">
        <f t="shared" si="2"/>
        <v>0</v>
      </c>
    </row>
    <row r="171" spans="2:7" x14ac:dyDescent="0.4">
      <c r="B171" s="12"/>
      <c r="C171" s="12"/>
      <c r="D171" s="13" t="s">
        <v>116</v>
      </c>
      <c r="E171" s="14">
        <v>1142076</v>
      </c>
      <c r="F171" s="14">
        <v>1142076</v>
      </c>
      <c r="G171" s="14">
        <f t="shared" si="2"/>
        <v>0</v>
      </c>
    </row>
    <row r="172" spans="2:7" x14ac:dyDescent="0.4">
      <c r="B172" s="12"/>
      <c r="C172" s="12"/>
      <c r="D172" s="13" t="s">
        <v>117</v>
      </c>
      <c r="E172" s="14"/>
      <c r="F172" s="14"/>
      <c r="G172" s="14">
        <f t="shared" si="2"/>
        <v>0</v>
      </c>
    </row>
    <row r="173" spans="2:7" x14ac:dyDescent="0.4">
      <c r="B173" s="12"/>
      <c r="C173" s="12"/>
      <c r="D173" s="13" t="s">
        <v>118</v>
      </c>
      <c r="E173" s="14"/>
      <c r="F173" s="14"/>
      <c r="G173" s="14">
        <f t="shared" si="2"/>
        <v>0</v>
      </c>
    </row>
    <row r="174" spans="2:7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</row>
    <row r="175" spans="2:7" x14ac:dyDescent="0.4">
      <c r="B175" s="12"/>
      <c r="C175" s="12"/>
      <c r="D175" s="13" t="s">
        <v>120</v>
      </c>
      <c r="E175" s="14"/>
      <c r="F175" s="14"/>
      <c r="G175" s="14">
        <f t="shared" si="2"/>
        <v>0</v>
      </c>
    </row>
    <row r="176" spans="2:7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</row>
    <row r="177" spans="2:7" x14ac:dyDescent="0.4">
      <c r="B177" s="12"/>
      <c r="C177" s="12"/>
      <c r="D177" s="13" t="s">
        <v>122</v>
      </c>
      <c r="E177" s="14"/>
      <c r="F177" s="14"/>
      <c r="G177" s="14">
        <f t="shared" si="2"/>
        <v>0</v>
      </c>
    </row>
    <row r="178" spans="2:7" x14ac:dyDescent="0.4">
      <c r="B178" s="12"/>
      <c r="C178" s="12"/>
      <c r="D178" s="13" t="s">
        <v>123</v>
      </c>
      <c r="E178" s="14"/>
      <c r="F178" s="14"/>
      <c r="G178" s="14">
        <f t="shared" si="2"/>
        <v>0</v>
      </c>
    </row>
    <row r="179" spans="2:7" x14ac:dyDescent="0.4">
      <c r="B179" s="12"/>
      <c r="C179" s="12"/>
      <c r="D179" s="13" t="s">
        <v>124</v>
      </c>
      <c r="E179" s="14"/>
      <c r="F179" s="14"/>
      <c r="G179" s="14">
        <f t="shared" si="2"/>
        <v>0</v>
      </c>
    </row>
    <row r="180" spans="2:7" x14ac:dyDescent="0.4">
      <c r="B180" s="12"/>
      <c r="C180" s="12"/>
      <c r="D180" s="13" t="s">
        <v>125</v>
      </c>
      <c r="E180" s="14">
        <f>+E181+E182+E183+E184+E185+E186+E187+E188+E189+E190+E191+E192+E193+E194+E195+E196+E197+E198+E199+E200+E201+E202</f>
        <v>0</v>
      </c>
      <c r="F180" s="14">
        <f>+F181+F182+F183+F184+F185+F186+F187+F188+F189+F190+F191+F192+F193+F194+F195+F196+F197+F198+F199+F200+F201+F202</f>
        <v>0</v>
      </c>
      <c r="G180" s="14">
        <f t="shared" si="2"/>
        <v>0</v>
      </c>
    </row>
    <row r="181" spans="2:7" x14ac:dyDescent="0.4">
      <c r="B181" s="12"/>
      <c r="C181" s="12"/>
      <c r="D181" s="13" t="s">
        <v>126</v>
      </c>
      <c r="E181" s="14"/>
      <c r="F181" s="14"/>
      <c r="G181" s="14">
        <f t="shared" si="2"/>
        <v>0</v>
      </c>
    </row>
    <row r="182" spans="2:7" x14ac:dyDescent="0.4">
      <c r="B182" s="12"/>
      <c r="C182" s="12"/>
      <c r="D182" s="13" t="s">
        <v>127</v>
      </c>
      <c r="E182" s="14"/>
      <c r="F182" s="14"/>
      <c r="G182" s="14">
        <f t="shared" si="2"/>
        <v>0</v>
      </c>
    </row>
    <row r="183" spans="2:7" x14ac:dyDescent="0.4">
      <c r="B183" s="12"/>
      <c r="C183" s="12"/>
      <c r="D183" s="13" t="s">
        <v>128</v>
      </c>
      <c r="E183" s="14"/>
      <c r="F183" s="14"/>
      <c r="G183" s="14">
        <f t="shared" si="2"/>
        <v>0</v>
      </c>
    </row>
    <row r="184" spans="2:7" x14ac:dyDescent="0.4">
      <c r="B184" s="12"/>
      <c r="C184" s="12"/>
      <c r="D184" s="13" t="s">
        <v>129</v>
      </c>
      <c r="E184" s="14"/>
      <c r="F184" s="14"/>
      <c r="G184" s="14">
        <f t="shared" si="2"/>
        <v>0</v>
      </c>
    </row>
    <row r="185" spans="2:7" x14ac:dyDescent="0.4">
      <c r="B185" s="12"/>
      <c r="C185" s="12"/>
      <c r="D185" s="13" t="s">
        <v>130</v>
      </c>
      <c r="E185" s="14"/>
      <c r="F185" s="14"/>
      <c r="G185" s="14">
        <f t="shared" si="2"/>
        <v>0</v>
      </c>
    </row>
    <row r="186" spans="2:7" x14ac:dyDescent="0.4">
      <c r="B186" s="12"/>
      <c r="C186" s="12"/>
      <c r="D186" s="13" t="s">
        <v>131</v>
      </c>
      <c r="E186" s="14"/>
      <c r="F186" s="14"/>
      <c r="G186" s="14">
        <f t="shared" si="2"/>
        <v>0</v>
      </c>
    </row>
    <row r="187" spans="2:7" x14ac:dyDescent="0.4">
      <c r="B187" s="12"/>
      <c r="C187" s="12"/>
      <c r="D187" s="13" t="s">
        <v>132</v>
      </c>
      <c r="E187" s="14"/>
      <c r="F187" s="14"/>
      <c r="G187" s="14">
        <f t="shared" si="2"/>
        <v>0</v>
      </c>
    </row>
    <row r="188" spans="2:7" x14ac:dyDescent="0.4">
      <c r="B188" s="12"/>
      <c r="C188" s="12"/>
      <c r="D188" s="13" t="s">
        <v>133</v>
      </c>
      <c r="E188" s="14"/>
      <c r="F188" s="14"/>
      <c r="G188" s="14">
        <f t="shared" si="2"/>
        <v>0</v>
      </c>
    </row>
    <row r="189" spans="2:7" x14ac:dyDescent="0.4">
      <c r="B189" s="12"/>
      <c r="C189" s="12"/>
      <c r="D189" s="13" t="s">
        <v>134</v>
      </c>
      <c r="E189" s="14"/>
      <c r="F189" s="14"/>
      <c r="G189" s="14">
        <f t="shared" si="2"/>
        <v>0</v>
      </c>
    </row>
    <row r="190" spans="2:7" x14ac:dyDescent="0.4">
      <c r="B190" s="12"/>
      <c r="C190" s="12"/>
      <c r="D190" s="13" t="s">
        <v>135</v>
      </c>
      <c r="E190" s="14"/>
      <c r="F190" s="14"/>
      <c r="G190" s="14">
        <f t="shared" si="2"/>
        <v>0</v>
      </c>
    </row>
    <row r="191" spans="2:7" x14ac:dyDescent="0.4">
      <c r="B191" s="12"/>
      <c r="C191" s="12"/>
      <c r="D191" s="13" t="s">
        <v>136</v>
      </c>
      <c r="E191" s="14"/>
      <c r="F191" s="14"/>
      <c r="G191" s="14">
        <f t="shared" si="2"/>
        <v>0</v>
      </c>
    </row>
    <row r="192" spans="2:7" x14ac:dyDescent="0.4">
      <c r="B192" s="12"/>
      <c r="C192" s="12"/>
      <c r="D192" s="13" t="s">
        <v>137</v>
      </c>
      <c r="E192" s="14"/>
      <c r="F192" s="14"/>
      <c r="G192" s="14">
        <f t="shared" si="2"/>
        <v>0</v>
      </c>
    </row>
    <row r="193" spans="2:7" x14ac:dyDescent="0.4">
      <c r="B193" s="12"/>
      <c r="C193" s="12"/>
      <c r="D193" s="13" t="s">
        <v>138</v>
      </c>
      <c r="E193" s="14"/>
      <c r="F193" s="14"/>
      <c r="G193" s="14">
        <f t="shared" si="2"/>
        <v>0</v>
      </c>
    </row>
    <row r="194" spans="2:7" x14ac:dyDescent="0.4">
      <c r="B194" s="12"/>
      <c r="C194" s="12"/>
      <c r="D194" s="13" t="s">
        <v>139</v>
      </c>
      <c r="E194" s="14"/>
      <c r="F194" s="14"/>
      <c r="G194" s="14">
        <f t="shared" si="2"/>
        <v>0</v>
      </c>
    </row>
    <row r="195" spans="2:7" x14ac:dyDescent="0.4">
      <c r="B195" s="12"/>
      <c r="C195" s="12"/>
      <c r="D195" s="13" t="s">
        <v>140</v>
      </c>
      <c r="E195" s="14"/>
      <c r="F195" s="14"/>
      <c r="G195" s="14">
        <f t="shared" si="2"/>
        <v>0</v>
      </c>
    </row>
    <row r="196" spans="2:7" x14ac:dyDescent="0.4">
      <c r="B196" s="12"/>
      <c r="C196" s="12"/>
      <c r="D196" s="13" t="s">
        <v>141</v>
      </c>
      <c r="E196" s="14"/>
      <c r="F196" s="14"/>
      <c r="G196" s="14">
        <f t="shared" si="2"/>
        <v>0</v>
      </c>
    </row>
    <row r="197" spans="2:7" x14ac:dyDescent="0.4">
      <c r="B197" s="12"/>
      <c r="C197" s="12"/>
      <c r="D197" s="13" t="s">
        <v>142</v>
      </c>
      <c r="E197" s="14"/>
      <c r="F197" s="14"/>
      <c r="G197" s="14">
        <f t="shared" si="2"/>
        <v>0</v>
      </c>
    </row>
    <row r="198" spans="2:7" x14ac:dyDescent="0.4">
      <c r="B198" s="12"/>
      <c r="C198" s="12"/>
      <c r="D198" s="13" t="s">
        <v>143</v>
      </c>
      <c r="E198" s="14"/>
      <c r="F198" s="14"/>
      <c r="G198" s="14">
        <f t="shared" si="2"/>
        <v>0</v>
      </c>
    </row>
    <row r="199" spans="2:7" x14ac:dyDescent="0.4">
      <c r="B199" s="12"/>
      <c r="C199" s="12"/>
      <c r="D199" s="13" t="s">
        <v>144</v>
      </c>
      <c r="E199" s="14"/>
      <c r="F199" s="14"/>
      <c r="G199" s="14">
        <f t="shared" ref="G199:G262" si="3">E199-F199</f>
        <v>0</v>
      </c>
    </row>
    <row r="200" spans="2:7" x14ac:dyDescent="0.4">
      <c r="B200" s="12"/>
      <c r="C200" s="12"/>
      <c r="D200" s="13" t="s">
        <v>145</v>
      </c>
      <c r="E200" s="14"/>
      <c r="F200" s="14"/>
      <c r="G200" s="14">
        <f t="shared" si="3"/>
        <v>0</v>
      </c>
    </row>
    <row r="201" spans="2:7" x14ac:dyDescent="0.4">
      <c r="B201" s="12"/>
      <c r="C201" s="12"/>
      <c r="D201" s="13" t="s">
        <v>146</v>
      </c>
      <c r="E201" s="14"/>
      <c r="F201" s="14"/>
      <c r="G201" s="14">
        <f t="shared" si="3"/>
        <v>0</v>
      </c>
    </row>
    <row r="202" spans="2:7" x14ac:dyDescent="0.4">
      <c r="B202" s="12"/>
      <c r="C202" s="12"/>
      <c r="D202" s="13" t="s">
        <v>147</v>
      </c>
      <c r="E202" s="14"/>
      <c r="F202" s="14"/>
      <c r="G202" s="14">
        <f t="shared" si="3"/>
        <v>0</v>
      </c>
    </row>
    <row r="203" spans="2:7" x14ac:dyDescent="0.4">
      <c r="B203" s="12"/>
      <c r="C203" s="12"/>
      <c r="D203" s="13" t="s">
        <v>148</v>
      </c>
      <c r="E203" s="14">
        <f>+E204+E205+E206+E207+E208+E209+E210+E211+E212+E213+E214+E215+E216+E217+E218+E219+E220+E221+E222+E223+E224+E225</f>
        <v>970260</v>
      </c>
      <c r="F203" s="14">
        <f>+F204+F205+F206+F207+F208+F209+F210+F211+F212+F213+F214+F215+F216+F217+F218+F219+F220+F221+F222+F223+F224+F225</f>
        <v>1044938</v>
      </c>
      <c r="G203" s="14">
        <f t="shared" si="3"/>
        <v>-74678</v>
      </c>
    </row>
    <row r="204" spans="2:7" x14ac:dyDescent="0.4">
      <c r="B204" s="12"/>
      <c r="C204" s="12"/>
      <c r="D204" s="13" t="s">
        <v>149</v>
      </c>
      <c r="E204" s="14"/>
      <c r="F204" s="14"/>
      <c r="G204" s="14">
        <f t="shared" si="3"/>
        <v>0</v>
      </c>
    </row>
    <row r="205" spans="2:7" x14ac:dyDescent="0.4">
      <c r="B205" s="12"/>
      <c r="C205" s="12"/>
      <c r="D205" s="13" t="s">
        <v>150</v>
      </c>
      <c r="E205" s="14"/>
      <c r="F205" s="14"/>
      <c r="G205" s="14">
        <f t="shared" si="3"/>
        <v>0</v>
      </c>
    </row>
    <row r="206" spans="2:7" x14ac:dyDescent="0.4">
      <c r="B206" s="12"/>
      <c r="C206" s="12"/>
      <c r="D206" s="13" t="s">
        <v>151</v>
      </c>
      <c r="E206" s="14"/>
      <c r="F206" s="14"/>
      <c r="G206" s="14">
        <f t="shared" si="3"/>
        <v>0</v>
      </c>
    </row>
    <row r="207" spans="2:7" x14ac:dyDescent="0.4">
      <c r="B207" s="12"/>
      <c r="C207" s="12"/>
      <c r="D207" s="13" t="s">
        <v>152</v>
      </c>
      <c r="E207" s="14"/>
      <c r="F207" s="14"/>
      <c r="G207" s="14">
        <f t="shared" si="3"/>
        <v>0</v>
      </c>
    </row>
    <row r="208" spans="2:7" x14ac:dyDescent="0.4">
      <c r="B208" s="12"/>
      <c r="C208" s="12"/>
      <c r="D208" s="13" t="s">
        <v>153</v>
      </c>
      <c r="E208" s="14"/>
      <c r="F208" s="14"/>
      <c r="G208" s="14">
        <f t="shared" si="3"/>
        <v>0</v>
      </c>
    </row>
    <row r="209" spans="2:7" x14ac:dyDescent="0.4">
      <c r="B209" s="12"/>
      <c r="C209" s="12"/>
      <c r="D209" s="13" t="s">
        <v>154</v>
      </c>
      <c r="E209" s="14"/>
      <c r="F209" s="14"/>
      <c r="G209" s="14">
        <f t="shared" si="3"/>
        <v>0</v>
      </c>
    </row>
    <row r="210" spans="2:7" x14ac:dyDescent="0.4">
      <c r="B210" s="12"/>
      <c r="C210" s="12"/>
      <c r="D210" s="13" t="s">
        <v>137</v>
      </c>
      <c r="E210" s="14">
        <v>710380</v>
      </c>
      <c r="F210" s="14">
        <v>811328</v>
      </c>
      <c r="G210" s="14">
        <f t="shared" si="3"/>
        <v>-100948</v>
      </c>
    </row>
    <row r="211" spans="2:7" x14ac:dyDescent="0.4">
      <c r="B211" s="12"/>
      <c r="C211" s="12"/>
      <c r="D211" s="13" t="s">
        <v>138</v>
      </c>
      <c r="E211" s="14"/>
      <c r="F211" s="14"/>
      <c r="G211" s="14">
        <f t="shared" si="3"/>
        <v>0</v>
      </c>
    </row>
    <row r="212" spans="2:7" x14ac:dyDescent="0.4">
      <c r="B212" s="12"/>
      <c r="C212" s="12"/>
      <c r="D212" s="13" t="s">
        <v>155</v>
      </c>
      <c r="E212" s="14"/>
      <c r="F212" s="14"/>
      <c r="G212" s="14">
        <f t="shared" si="3"/>
        <v>0</v>
      </c>
    </row>
    <row r="213" spans="2:7" x14ac:dyDescent="0.4">
      <c r="B213" s="12"/>
      <c r="C213" s="12"/>
      <c r="D213" s="13" t="s">
        <v>156</v>
      </c>
      <c r="E213" s="14"/>
      <c r="F213" s="14"/>
      <c r="G213" s="14">
        <f t="shared" si="3"/>
        <v>0</v>
      </c>
    </row>
    <row r="214" spans="2:7" x14ac:dyDescent="0.4">
      <c r="B214" s="12"/>
      <c r="C214" s="12"/>
      <c r="D214" s="13" t="s">
        <v>157</v>
      </c>
      <c r="E214" s="14"/>
      <c r="F214" s="14"/>
      <c r="G214" s="14">
        <f t="shared" si="3"/>
        <v>0</v>
      </c>
    </row>
    <row r="215" spans="2:7" x14ac:dyDescent="0.4">
      <c r="B215" s="12"/>
      <c r="C215" s="12"/>
      <c r="D215" s="13" t="s">
        <v>158</v>
      </c>
      <c r="E215" s="14"/>
      <c r="F215" s="14"/>
      <c r="G215" s="14">
        <f t="shared" si="3"/>
        <v>0</v>
      </c>
    </row>
    <row r="216" spans="2:7" x14ac:dyDescent="0.4">
      <c r="B216" s="12"/>
      <c r="C216" s="12"/>
      <c r="D216" s="13" t="s">
        <v>159</v>
      </c>
      <c r="E216" s="14"/>
      <c r="F216" s="14"/>
      <c r="G216" s="14">
        <f t="shared" si="3"/>
        <v>0</v>
      </c>
    </row>
    <row r="217" spans="2:7" x14ac:dyDescent="0.4">
      <c r="B217" s="12"/>
      <c r="C217" s="12"/>
      <c r="D217" s="13" t="s">
        <v>160</v>
      </c>
      <c r="E217" s="14">
        <v>1100</v>
      </c>
      <c r="F217" s="14">
        <v>1090</v>
      </c>
      <c r="G217" s="14">
        <f t="shared" si="3"/>
        <v>10</v>
      </c>
    </row>
    <row r="218" spans="2:7" x14ac:dyDescent="0.4">
      <c r="B218" s="12"/>
      <c r="C218" s="12"/>
      <c r="D218" s="13" t="s">
        <v>140</v>
      </c>
      <c r="E218" s="14"/>
      <c r="F218" s="14"/>
      <c r="G218" s="14">
        <f t="shared" si="3"/>
        <v>0</v>
      </c>
    </row>
    <row r="219" spans="2:7" x14ac:dyDescent="0.4">
      <c r="B219" s="12"/>
      <c r="C219" s="12"/>
      <c r="D219" s="13" t="s">
        <v>141</v>
      </c>
      <c r="E219" s="14"/>
      <c r="F219" s="14"/>
      <c r="G219" s="14">
        <f t="shared" si="3"/>
        <v>0</v>
      </c>
    </row>
    <row r="220" spans="2:7" x14ac:dyDescent="0.4">
      <c r="B220" s="12"/>
      <c r="C220" s="12"/>
      <c r="D220" s="13" t="s">
        <v>161</v>
      </c>
      <c r="E220" s="14"/>
      <c r="F220" s="14"/>
      <c r="G220" s="14">
        <f t="shared" si="3"/>
        <v>0</v>
      </c>
    </row>
    <row r="221" spans="2:7" x14ac:dyDescent="0.4">
      <c r="B221" s="12"/>
      <c r="C221" s="12"/>
      <c r="D221" s="13" t="s">
        <v>162</v>
      </c>
      <c r="E221" s="14">
        <v>227100</v>
      </c>
      <c r="F221" s="14">
        <v>201100</v>
      </c>
      <c r="G221" s="14">
        <f t="shared" si="3"/>
        <v>26000</v>
      </c>
    </row>
    <row r="222" spans="2:7" x14ac:dyDescent="0.4">
      <c r="B222" s="12"/>
      <c r="C222" s="12"/>
      <c r="D222" s="13" t="s">
        <v>163</v>
      </c>
      <c r="E222" s="14">
        <v>31680</v>
      </c>
      <c r="F222" s="14">
        <v>31420</v>
      </c>
      <c r="G222" s="14">
        <f t="shared" si="3"/>
        <v>260</v>
      </c>
    </row>
    <row r="223" spans="2:7" x14ac:dyDescent="0.4">
      <c r="B223" s="12"/>
      <c r="C223" s="12"/>
      <c r="D223" s="13" t="s">
        <v>164</v>
      </c>
      <c r="E223" s="14"/>
      <c r="F223" s="14"/>
      <c r="G223" s="14">
        <f t="shared" si="3"/>
        <v>0</v>
      </c>
    </row>
    <row r="224" spans="2:7" x14ac:dyDescent="0.4">
      <c r="B224" s="12"/>
      <c r="C224" s="12"/>
      <c r="D224" s="13" t="s">
        <v>165</v>
      </c>
      <c r="E224" s="14"/>
      <c r="F224" s="14"/>
      <c r="G224" s="14">
        <f t="shared" si="3"/>
        <v>0</v>
      </c>
    </row>
    <row r="225" spans="2:7" x14ac:dyDescent="0.4">
      <c r="B225" s="12"/>
      <c r="C225" s="12"/>
      <c r="D225" s="13" t="s">
        <v>147</v>
      </c>
      <c r="E225" s="14"/>
      <c r="F225" s="14"/>
      <c r="G225" s="14">
        <f t="shared" si="3"/>
        <v>0</v>
      </c>
    </row>
    <row r="226" spans="2:7" x14ac:dyDescent="0.4">
      <c r="B226" s="12"/>
      <c r="C226" s="12"/>
      <c r="D226" s="13" t="s">
        <v>166</v>
      </c>
      <c r="E226" s="14">
        <f>+E227+E232</f>
        <v>0</v>
      </c>
      <c r="F226" s="14">
        <f>+F227+F232</f>
        <v>0</v>
      </c>
      <c r="G226" s="14">
        <f t="shared" si="3"/>
        <v>0</v>
      </c>
    </row>
    <row r="227" spans="2:7" x14ac:dyDescent="0.4">
      <c r="B227" s="12"/>
      <c r="C227" s="12"/>
      <c r="D227" s="13" t="s">
        <v>167</v>
      </c>
      <c r="E227" s="14">
        <f>+E228+E229+E230-E231</f>
        <v>0</v>
      </c>
      <c r="F227" s="14">
        <f>+F228+F229+F230-F231</f>
        <v>0</v>
      </c>
      <c r="G227" s="14">
        <f t="shared" si="3"/>
        <v>0</v>
      </c>
    </row>
    <row r="228" spans="2:7" x14ac:dyDescent="0.4">
      <c r="B228" s="12"/>
      <c r="C228" s="12"/>
      <c r="D228" s="13" t="s">
        <v>168</v>
      </c>
      <c r="E228" s="14"/>
      <c r="F228" s="14"/>
      <c r="G228" s="14">
        <f t="shared" si="3"/>
        <v>0</v>
      </c>
    </row>
    <row r="229" spans="2:7" x14ac:dyDescent="0.4">
      <c r="B229" s="12"/>
      <c r="C229" s="12"/>
      <c r="D229" s="13" t="s">
        <v>169</v>
      </c>
      <c r="E229" s="14"/>
      <c r="F229" s="14"/>
      <c r="G229" s="14">
        <f t="shared" si="3"/>
        <v>0</v>
      </c>
    </row>
    <row r="230" spans="2:7" x14ac:dyDescent="0.4">
      <c r="B230" s="12"/>
      <c r="C230" s="12"/>
      <c r="D230" s="13" t="s">
        <v>170</v>
      </c>
      <c r="E230" s="14"/>
      <c r="F230" s="14"/>
      <c r="G230" s="14">
        <f t="shared" si="3"/>
        <v>0</v>
      </c>
    </row>
    <row r="231" spans="2:7" x14ac:dyDescent="0.4">
      <c r="B231" s="12"/>
      <c r="C231" s="12"/>
      <c r="D231" s="13" t="s">
        <v>171</v>
      </c>
      <c r="E231" s="14"/>
      <c r="F231" s="14"/>
      <c r="G231" s="14">
        <f t="shared" si="3"/>
        <v>0</v>
      </c>
    </row>
    <row r="232" spans="2:7" x14ac:dyDescent="0.4">
      <c r="B232" s="12"/>
      <c r="C232" s="12"/>
      <c r="D232" s="13" t="s">
        <v>172</v>
      </c>
      <c r="E232" s="14"/>
      <c r="F232" s="14"/>
      <c r="G232" s="14">
        <f t="shared" si="3"/>
        <v>0</v>
      </c>
    </row>
    <row r="233" spans="2:7" x14ac:dyDescent="0.4">
      <c r="B233" s="12"/>
      <c r="C233" s="12"/>
      <c r="D233" s="13" t="s">
        <v>173</v>
      </c>
      <c r="E233" s="14"/>
      <c r="F233" s="14"/>
      <c r="G233" s="14">
        <f t="shared" si="3"/>
        <v>0</v>
      </c>
    </row>
    <row r="234" spans="2:7" x14ac:dyDescent="0.4">
      <c r="B234" s="12"/>
      <c r="C234" s="12"/>
      <c r="D234" s="13" t="s">
        <v>174</v>
      </c>
      <c r="E234" s="14"/>
      <c r="F234" s="14"/>
      <c r="G234" s="14">
        <f t="shared" si="3"/>
        <v>0</v>
      </c>
    </row>
    <row r="235" spans="2:7" x14ac:dyDescent="0.4">
      <c r="B235" s="12"/>
      <c r="C235" s="12"/>
      <c r="D235" s="13" t="s">
        <v>175</v>
      </c>
      <c r="E235" s="14">
        <v>1178953</v>
      </c>
      <c r="F235" s="14">
        <v>1183978</v>
      </c>
      <c r="G235" s="14">
        <f t="shared" si="3"/>
        <v>-5025</v>
      </c>
    </row>
    <row r="236" spans="2:7" x14ac:dyDescent="0.4">
      <c r="B236" s="12"/>
      <c r="C236" s="12"/>
      <c r="D236" s="13" t="s">
        <v>176</v>
      </c>
      <c r="E236" s="14"/>
      <c r="F236" s="14"/>
      <c r="G236" s="14">
        <f t="shared" si="3"/>
        <v>0</v>
      </c>
    </row>
    <row r="237" spans="2:7" x14ac:dyDescent="0.4">
      <c r="B237" s="12"/>
      <c r="C237" s="12"/>
      <c r="D237" s="13" t="s">
        <v>177</v>
      </c>
      <c r="E237" s="14"/>
      <c r="F237" s="14"/>
      <c r="G237" s="14">
        <f t="shared" si="3"/>
        <v>0</v>
      </c>
    </row>
    <row r="238" spans="2:7" x14ac:dyDescent="0.4">
      <c r="B238" s="12"/>
      <c r="C238" s="12"/>
      <c r="D238" s="13" t="s">
        <v>178</v>
      </c>
      <c r="E238" s="14"/>
      <c r="F238" s="14"/>
      <c r="G238" s="14">
        <f t="shared" si="3"/>
        <v>0</v>
      </c>
    </row>
    <row r="239" spans="2:7" x14ac:dyDescent="0.4">
      <c r="B239" s="12"/>
      <c r="C239" s="12"/>
      <c r="D239" s="13" t="s">
        <v>179</v>
      </c>
      <c r="E239" s="14"/>
      <c r="F239" s="14"/>
      <c r="G239" s="14">
        <f t="shared" si="3"/>
        <v>0</v>
      </c>
    </row>
    <row r="240" spans="2:7" x14ac:dyDescent="0.4">
      <c r="B240" s="12"/>
      <c r="C240" s="15"/>
      <c r="D240" s="16" t="s">
        <v>180</v>
      </c>
      <c r="E240" s="17">
        <f>+E169+E180+E203+E226+E233+E234+E235+E236+E237+E238+E239</f>
        <v>3291289</v>
      </c>
      <c r="F240" s="17">
        <f>+F169+F180+F203+F226+F233+F234+F235+F236+F237+F238+F239</f>
        <v>3370992</v>
      </c>
      <c r="G240" s="17">
        <f t="shared" si="3"/>
        <v>-79703</v>
      </c>
    </row>
    <row r="241" spans="2:7" x14ac:dyDescent="0.4">
      <c r="B241" s="15"/>
      <c r="C241" s="18" t="s">
        <v>181</v>
      </c>
      <c r="D241" s="19"/>
      <c r="E241" s="20">
        <f xml:space="preserve"> +E168 - E240</f>
        <v>-3291289</v>
      </c>
      <c r="F241" s="20">
        <f xml:space="preserve"> +F168 - F240</f>
        <v>-3370992</v>
      </c>
      <c r="G241" s="20">
        <f t="shared" si="3"/>
        <v>79703</v>
      </c>
    </row>
    <row r="242" spans="2:7" x14ac:dyDescent="0.4">
      <c r="B242" s="9" t="s">
        <v>182</v>
      </c>
      <c r="C242" s="9" t="s">
        <v>9</v>
      </c>
      <c r="D242" s="13" t="s">
        <v>183</v>
      </c>
      <c r="E242" s="14"/>
      <c r="F242" s="14"/>
      <c r="G242" s="14">
        <f t="shared" si="3"/>
        <v>0</v>
      </c>
    </row>
    <row r="243" spans="2:7" x14ac:dyDescent="0.4">
      <c r="B243" s="12"/>
      <c r="C243" s="12"/>
      <c r="D243" s="13" t="s">
        <v>184</v>
      </c>
      <c r="E243" s="14">
        <v>6</v>
      </c>
      <c r="F243" s="14">
        <v>5</v>
      </c>
      <c r="G243" s="14">
        <f t="shared" si="3"/>
        <v>1</v>
      </c>
    </row>
    <row r="244" spans="2:7" x14ac:dyDescent="0.4">
      <c r="B244" s="12"/>
      <c r="C244" s="12"/>
      <c r="D244" s="13" t="s">
        <v>185</v>
      </c>
      <c r="E244" s="14"/>
      <c r="F244" s="14"/>
      <c r="G244" s="14">
        <f t="shared" si="3"/>
        <v>0</v>
      </c>
    </row>
    <row r="245" spans="2:7" x14ac:dyDescent="0.4">
      <c r="B245" s="12"/>
      <c r="C245" s="12"/>
      <c r="D245" s="13" t="s">
        <v>186</v>
      </c>
      <c r="E245" s="14"/>
      <c r="F245" s="14"/>
      <c r="G245" s="14">
        <f t="shared" si="3"/>
        <v>0</v>
      </c>
    </row>
    <row r="246" spans="2:7" x14ac:dyDescent="0.4">
      <c r="B246" s="12"/>
      <c r="C246" s="12"/>
      <c r="D246" s="13" t="s">
        <v>187</v>
      </c>
      <c r="E246" s="14"/>
      <c r="F246" s="14"/>
      <c r="G246" s="14">
        <f t="shared" si="3"/>
        <v>0</v>
      </c>
    </row>
    <row r="247" spans="2:7" x14ac:dyDescent="0.4">
      <c r="B247" s="12"/>
      <c r="C247" s="12"/>
      <c r="D247" s="13" t="s">
        <v>188</v>
      </c>
      <c r="E247" s="14"/>
      <c r="F247" s="14"/>
      <c r="G247" s="14">
        <f t="shared" si="3"/>
        <v>0</v>
      </c>
    </row>
    <row r="248" spans="2:7" x14ac:dyDescent="0.4">
      <c r="B248" s="12"/>
      <c r="C248" s="12"/>
      <c r="D248" s="13" t="s">
        <v>189</v>
      </c>
      <c r="E248" s="14"/>
      <c r="F248" s="14"/>
      <c r="G248" s="14">
        <f t="shared" si="3"/>
        <v>0</v>
      </c>
    </row>
    <row r="249" spans="2:7" x14ac:dyDescent="0.4">
      <c r="B249" s="12"/>
      <c r="C249" s="12"/>
      <c r="D249" s="13" t="s">
        <v>190</v>
      </c>
      <c r="E249" s="14"/>
      <c r="F249" s="14"/>
      <c r="G249" s="14">
        <f t="shared" si="3"/>
        <v>0</v>
      </c>
    </row>
    <row r="250" spans="2:7" x14ac:dyDescent="0.4">
      <c r="B250" s="12"/>
      <c r="C250" s="12"/>
      <c r="D250" s="13" t="s">
        <v>191</v>
      </c>
      <c r="E250" s="14">
        <f>+E251+E252+E253+E254</f>
        <v>2892000</v>
      </c>
      <c r="F250" s="14">
        <f>+F251+F252+F253+F254</f>
        <v>2892000</v>
      </c>
      <c r="G250" s="14">
        <f t="shared" si="3"/>
        <v>0</v>
      </c>
    </row>
    <row r="251" spans="2:7" x14ac:dyDescent="0.4">
      <c r="B251" s="12"/>
      <c r="C251" s="12"/>
      <c r="D251" s="13" t="s">
        <v>192</v>
      </c>
      <c r="E251" s="14"/>
      <c r="F251" s="14"/>
      <c r="G251" s="14">
        <f t="shared" si="3"/>
        <v>0</v>
      </c>
    </row>
    <row r="252" spans="2:7" x14ac:dyDescent="0.4">
      <c r="B252" s="12"/>
      <c r="C252" s="12"/>
      <c r="D252" s="13" t="s">
        <v>193</v>
      </c>
      <c r="E252" s="14"/>
      <c r="F252" s="14"/>
      <c r="G252" s="14">
        <f t="shared" si="3"/>
        <v>0</v>
      </c>
    </row>
    <row r="253" spans="2:7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</row>
    <row r="254" spans="2:7" x14ac:dyDescent="0.4">
      <c r="B254" s="12"/>
      <c r="C254" s="12"/>
      <c r="D254" s="13" t="s">
        <v>195</v>
      </c>
      <c r="E254" s="14">
        <v>2892000</v>
      </c>
      <c r="F254" s="14">
        <v>2892000</v>
      </c>
      <c r="G254" s="14">
        <f t="shared" si="3"/>
        <v>0</v>
      </c>
    </row>
    <row r="255" spans="2:7" x14ac:dyDescent="0.4">
      <c r="B255" s="12"/>
      <c r="C255" s="15"/>
      <c r="D255" s="16" t="s">
        <v>196</v>
      </c>
      <c r="E255" s="17">
        <f>+E242+E243+E244+E245+E246+E247+E248+E249+E250</f>
        <v>2892006</v>
      </c>
      <c r="F255" s="17">
        <f>+F242+F243+F244+F245+F246+F247+F248+F249+F250</f>
        <v>2892005</v>
      </c>
      <c r="G255" s="17">
        <f t="shared" si="3"/>
        <v>1</v>
      </c>
    </row>
    <row r="256" spans="2:7" x14ac:dyDescent="0.4">
      <c r="B256" s="12"/>
      <c r="C256" s="9" t="s">
        <v>113</v>
      </c>
      <c r="D256" s="13" t="s">
        <v>197</v>
      </c>
      <c r="E256" s="14"/>
      <c r="F256" s="14"/>
      <c r="G256" s="14">
        <f t="shared" si="3"/>
        <v>0</v>
      </c>
    </row>
    <row r="257" spans="2:7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</row>
    <row r="258" spans="2:7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</row>
    <row r="259" spans="2:7" x14ac:dyDescent="0.4">
      <c r="B259" s="12"/>
      <c r="C259" s="12"/>
      <c r="D259" s="13" t="s">
        <v>200</v>
      </c>
      <c r="E259" s="14"/>
      <c r="F259" s="14"/>
      <c r="G259" s="14">
        <f t="shared" si="3"/>
        <v>0</v>
      </c>
    </row>
    <row r="260" spans="2:7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</row>
    <row r="261" spans="2:7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</row>
    <row r="262" spans="2:7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</row>
    <row r="263" spans="2:7" x14ac:dyDescent="0.4">
      <c r="B263" s="12"/>
      <c r="C263" s="12"/>
      <c r="D263" s="13" t="s">
        <v>204</v>
      </c>
      <c r="E263" s="14">
        <f>+E264+E265+E266</f>
        <v>0</v>
      </c>
      <c r="F263" s="14">
        <f>+F264+F265+F266</f>
        <v>0</v>
      </c>
      <c r="G263" s="14">
        <f t="shared" ref="G263:G313" si="4">E263-F263</f>
        <v>0</v>
      </c>
    </row>
    <row r="264" spans="2:7" x14ac:dyDescent="0.4">
      <c r="B264" s="12"/>
      <c r="C264" s="12"/>
      <c r="D264" s="13" t="s">
        <v>205</v>
      </c>
      <c r="E264" s="14"/>
      <c r="F264" s="14"/>
      <c r="G264" s="14">
        <f t="shared" si="4"/>
        <v>0</v>
      </c>
    </row>
    <row r="265" spans="2:7" x14ac:dyDescent="0.4">
      <c r="B265" s="12"/>
      <c r="C265" s="12"/>
      <c r="D265" s="13" t="s">
        <v>206</v>
      </c>
      <c r="E265" s="14"/>
      <c r="F265" s="14"/>
      <c r="G265" s="14">
        <f t="shared" si="4"/>
        <v>0</v>
      </c>
    </row>
    <row r="266" spans="2:7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</row>
    <row r="267" spans="2:7" x14ac:dyDescent="0.4">
      <c r="B267" s="12"/>
      <c r="C267" s="15"/>
      <c r="D267" s="16" t="s">
        <v>208</v>
      </c>
      <c r="E267" s="17">
        <f>+E256+E257+E258+E259+E260+E261+E262+E263</f>
        <v>0</v>
      </c>
      <c r="F267" s="17">
        <f>+F256+F257+F258+F259+F260+F261+F262+F263</f>
        <v>0</v>
      </c>
      <c r="G267" s="17">
        <f t="shared" si="4"/>
        <v>0</v>
      </c>
    </row>
    <row r="268" spans="2:7" x14ac:dyDescent="0.4">
      <c r="B268" s="15"/>
      <c r="C268" s="18" t="s">
        <v>209</v>
      </c>
      <c r="D268" s="21"/>
      <c r="E268" s="22">
        <f xml:space="preserve"> +E255 - E267</f>
        <v>2892006</v>
      </c>
      <c r="F268" s="22">
        <f xml:space="preserve"> +F255 - F267</f>
        <v>2892005</v>
      </c>
      <c r="G268" s="22">
        <f t="shared" si="4"/>
        <v>1</v>
      </c>
    </row>
    <row r="269" spans="2:7" x14ac:dyDescent="0.4">
      <c r="B269" s="18" t="s">
        <v>210</v>
      </c>
      <c r="C269" s="23"/>
      <c r="D269" s="19"/>
      <c r="E269" s="20">
        <f xml:space="preserve"> +E241 +E268</f>
        <v>-399283</v>
      </c>
      <c r="F269" s="20">
        <f xml:space="preserve"> +F241 +F268</f>
        <v>-478987</v>
      </c>
      <c r="G269" s="20">
        <f t="shared" si="4"/>
        <v>79704</v>
      </c>
    </row>
    <row r="270" spans="2:7" x14ac:dyDescent="0.4">
      <c r="B270" s="9" t="s">
        <v>211</v>
      </c>
      <c r="C270" s="9" t="s">
        <v>9</v>
      </c>
      <c r="D270" s="13" t="s">
        <v>212</v>
      </c>
      <c r="E270" s="14">
        <f>+E271+E272</f>
        <v>0</v>
      </c>
      <c r="F270" s="14">
        <f>+F271+F272</f>
        <v>0</v>
      </c>
      <c r="G270" s="14">
        <f t="shared" si="4"/>
        <v>0</v>
      </c>
    </row>
    <row r="271" spans="2:7" x14ac:dyDescent="0.4">
      <c r="B271" s="12"/>
      <c r="C271" s="12"/>
      <c r="D271" s="13" t="s">
        <v>213</v>
      </c>
      <c r="E271" s="14"/>
      <c r="F271" s="14"/>
      <c r="G271" s="14">
        <f t="shared" si="4"/>
        <v>0</v>
      </c>
    </row>
    <row r="272" spans="2:7" x14ac:dyDescent="0.4">
      <c r="B272" s="12"/>
      <c r="C272" s="12"/>
      <c r="D272" s="13" t="s">
        <v>214</v>
      </c>
      <c r="E272" s="14"/>
      <c r="F272" s="14"/>
      <c r="G272" s="14">
        <f t="shared" si="4"/>
        <v>0</v>
      </c>
    </row>
    <row r="273" spans="2:7" x14ac:dyDescent="0.4">
      <c r="B273" s="12"/>
      <c r="C273" s="12"/>
      <c r="D273" s="13" t="s">
        <v>215</v>
      </c>
      <c r="E273" s="14">
        <f>+E274+E275</f>
        <v>0</v>
      </c>
      <c r="F273" s="14">
        <f>+F274+F275</f>
        <v>0</v>
      </c>
      <c r="G273" s="14">
        <f t="shared" si="4"/>
        <v>0</v>
      </c>
    </row>
    <row r="274" spans="2:7" x14ac:dyDescent="0.4">
      <c r="B274" s="12"/>
      <c r="C274" s="12"/>
      <c r="D274" s="13" t="s">
        <v>216</v>
      </c>
      <c r="E274" s="14"/>
      <c r="F274" s="14"/>
      <c r="G274" s="14">
        <f t="shared" si="4"/>
        <v>0</v>
      </c>
    </row>
    <row r="275" spans="2:7" x14ac:dyDescent="0.4">
      <c r="B275" s="12"/>
      <c r="C275" s="12"/>
      <c r="D275" s="13" t="s">
        <v>217</v>
      </c>
      <c r="E275" s="14"/>
      <c r="F275" s="14"/>
      <c r="G275" s="14">
        <f t="shared" si="4"/>
        <v>0</v>
      </c>
    </row>
    <row r="276" spans="2:7" x14ac:dyDescent="0.4">
      <c r="B276" s="12"/>
      <c r="C276" s="12"/>
      <c r="D276" s="13" t="s">
        <v>218</v>
      </c>
      <c r="E276" s="14"/>
      <c r="F276" s="14"/>
      <c r="G276" s="14">
        <f t="shared" si="4"/>
        <v>0</v>
      </c>
    </row>
    <row r="277" spans="2:7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</row>
    <row r="278" spans="2:7" x14ac:dyDescent="0.4">
      <c r="B278" s="12"/>
      <c r="C278" s="12"/>
      <c r="D278" s="13" t="s">
        <v>220</v>
      </c>
      <c r="E278" s="14">
        <f>+E279+E280</f>
        <v>0</v>
      </c>
      <c r="F278" s="14">
        <f>+F279+F280</f>
        <v>0</v>
      </c>
      <c r="G278" s="14">
        <f t="shared" si="4"/>
        <v>0</v>
      </c>
    </row>
    <row r="279" spans="2:7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</row>
    <row r="280" spans="2:7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</row>
    <row r="281" spans="2:7" x14ac:dyDescent="0.4">
      <c r="B281" s="12"/>
      <c r="C281" s="12"/>
      <c r="D281" s="13" t="s">
        <v>223</v>
      </c>
      <c r="E281" s="14"/>
      <c r="F281" s="14"/>
      <c r="G281" s="14">
        <f t="shared" si="4"/>
        <v>0</v>
      </c>
    </row>
    <row r="282" spans="2:7" x14ac:dyDescent="0.4">
      <c r="B282" s="12"/>
      <c r="C282" s="12"/>
      <c r="D282" s="13" t="s">
        <v>224</v>
      </c>
      <c r="E282" s="14"/>
      <c r="F282" s="14"/>
      <c r="G282" s="14">
        <f t="shared" si="4"/>
        <v>0</v>
      </c>
    </row>
    <row r="283" spans="2:7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</row>
    <row r="284" spans="2:7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</row>
    <row r="285" spans="2:7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</row>
    <row r="286" spans="2:7" x14ac:dyDescent="0.4">
      <c r="B286" s="12"/>
      <c r="C286" s="12"/>
      <c r="D286" s="13" t="s">
        <v>228</v>
      </c>
      <c r="E286" s="14">
        <f>+E287</f>
        <v>0</v>
      </c>
      <c r="F286" s="14">
        <f>+F287</f>
        <v>0</v>
      </c>
      <c r="G286" s="14">
        <f t="shared" si="4"/>
        <v>0</v>
      </c>
    </row>
    <row r="287" spans="2:7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</row>
    <row r="288" spans="2:7" x14ac:dyDescent="0.4">
      <c r="B288" s="12"/>
      <c r="C288" s="15"/>
      <c r="D288" s="16" t="s">
        <v>230</v>
      </c>
      <c r="E288" s="17">
        <f>+E270+E273+E276+E277+E278+E281+E282+E283+E284+E285+E286</f>
        <v>0</v>
      </c>
      <c r="F288" s="17">
        <f>+F270+F273+F276+F277+F278+F281+F282+F283+F284+F285+F286</f>
        <v>0</v>
      </c>
      <c r="G288" s="17">
        <f t="shared" si="4"/>
        <v>0</v>
      </c>
    </row>
    <row r="289" spans="2:7" x14ac:dyDescent="0.4">
      <c r="B289" s="12"/>
      <c r="C289" s="9" t="s">
        <v>113</v>
      </c>
      <c r="D289" s="13" t="s">
        <v>231</v>
      </c>
      <c r="E289" s="14"/>
      <c r="F289" s="14"/>
      <c r="G289" s="14">
        <f t="shared" si="4"/>
        <v>0</v>
      </c>
    </row>
    <row r="290" spans="2:7" x14ac:dyDescent="0.4">
      <c r="B290" s="12"/>
      <c r="C290" s="12"/>
      <c r="D290" s="13" t="s">
        <v>232</v>
      </c>
      <c r="E290" s="14"/>
      <c r="F290" s="14"/>
      <c r="G290" s="14">
        <f t="shared" si="4"/>
        <v>0</v>
      </c>
    </row>
    <row r="291" spans="2:7" x14ac:dyDescent="0.4">
      <c r="B291" s="12"/>
      <c r="C291" s="12"/>
      <c r="D291" s="13" t="s">
        <v>233</v>
      </c>
      <c r="E291" s="14">
        <f>+E292+E293+E294+E295</f>
        <v>0</v>
      </c>
      <c r="F291" s="14">
        <f>+F292+F293+F294+F295</f>
        <v>0</v>
      </c>
      <c r="G291" s="14">
        <f t="shared" si="4"/>
        <v>0</v>
      </c>
    </row>
    <row r="292" spans="2:7" x14ac:dyDescent="0.4">
      <c r="B292" s="12"/>
      <c r="C292" s="12"/>
      <c r="D292" s="13" t="s">
        <v>234</v>
      </c>
      <c r="E292" s="14"/>
      <c r="F292" s="14"/>
      <c r="G292" s="14">
        <f t="shared" si="4"/>
        <v>0</v>
      </c>
    </row>
    <row r="293" spans="2:7" x14ac:dyDescent="0.4">
      <c r="B293" s="12"/>
      <c r="C293" s="12"/>
      <c r="D293" s="13" t="s">
        <v>235</v>
      </c>
      <c r="E293" s="14"/>
      <c r="F293" s="14"/>
      <c r="G293" s="14">
        <f t="shared" si="4"/>
        <v>0</v>
      </c>
    </row>
    <row r="294" spans="2:7" x14ac:dyDescent="0.4">
      <c r="B294" s="12"/>
      <c r="C294" s="12"/>
      <c r="D294" s="13" t="s">
        <v>236</v>
      </c>
      <c r="E294" s="14"/>
      <c r="F294" s="14"/>
      <c r="G294" s="14">
        <f t="shared" si="4"/>
        <v>0</v>
      </c>
    </row>
    <row r="295" spans="2:7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</row>
    <row r="296" spans="2:7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</row>
    <row r="297" spans="2:7" x14ac:dyDescent="0.4">
      <c r="B297" s="12"/>
      <c r="C297" s="12"/>
      <c r="D297" s="13" t="s">
        <v>239</v>
      </c>
      <c r="E297" s="14"/>
      <c r="F297" s="14"/>
      <c r="G297" s="14">
        <f t="shared" si="4"/>
        <v>0</v>
      </c>
    </row>
    <row r="298" spans="2:7" x14ac:dyDescent="0.4">
      <c r="B298" s="12"/>
      <c r="C298" s="12"/>
      <c r="D298" s="13" t="s">
        <v>240</v>
      </c>
      <c r="E298" s="14"/>
      <c r="F298" s="14"/>
      <c r="G298" s="14">
        <f t="shared" si="4"/>
        <v>0</v>
      </c>
    </row>
    <row r="299" spans="2:7" x14ac:dyDescent="0.4">
      <c r="B299" s="12"/>
      <c r="C299" s="12"/>
      <c r="D299" s="13" t="s">
        <v>241</v>
      </c>
      <c r="E299" s="14">
        <v>500000</v>
      </c>
      <c r="F299" s="14">
        <v>500000</v>
      </c>
      <c r="G299" s="14">
        <f t="shared" si="4"/>
        <v>0</v>
      </c>
    </row>
    <row r="300" spans="2:7" x14ac:dyDescent="0.4">
      <c r="B300" s="12"/>
      <c r="C300" s="12"/>
      <c r="D300" s="13" t="s">
        <v>242</v>
      </c>
      <c r="E300" s="14"/>
      <c r="F300" s="14"/>
      <c r="G300" s="14">
        <f t="shared" si="4"/>
        <v>0</v>
      </c>
    </row>
    <row r="301" spans="2:7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</row>
    <row r="302" spans="2:7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</row>
    <row r="303" spans="2:7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</row>
    <row r="304" spans="2:7" x14ac:dyDescent="0.4">
      <c r="B304" s="12"/>
      <c r="C304" s="12"/>
      <c r="D304" s="13" t="s">
        <v>246</v>
      </c>
      <c r="E304" s="14"/>
      <c r="F304" s="14"/>
      <c r="G304" s="14">
        <f t="shared" si="4"/>
        <v>0</v>
      </c>
    </row>
    <row r="305" spans="2:7" x14ac:dyDescent="0.4">
      <c r="B305" s="12"/>
      <c r="C305" s="15"/>
      <c r="D305" s="16" t="s">
        <v>247</v>
      </c>
      <c r="E305" s="17">
        <f>+E289+E290+E291+E296+E297+E298+E299+E300+E301+E302+E303+E304</f>
        <v>500000</v>
      </c>
      <c r="F305" s="17">
        <f>+F289+F290+F291+F296+F297+F298+F299+F300+F301+F302+F303+F304</f>
        <v>500000</v>
      </c>
      <c r="G305" s="17">
        <f t="shared" si="4"/>
        <v>0</v>
      </c>
    </row>
    <row r="306" spans="2:7" x14ac:dyDescent="0.4">
      <c r="B306" s="15"/>
      <c r="C306" s="24" t="s">
        <v>248</v>
      </c>
      <c r="D306" s="25"/>
      <c r="E306" s="26">
        <f xml:space="preserve"> +E288 - E305</f>
        <v>-500000</v>
      </c>
      <c r="F306" s="26">
        <f xml:space="preserve"> +F288 - F305</f>
        <v>-500000</v>
      </c>
      <c r="G306" s="26">
        <f t="shared" si="4"/>
        <v>0</v>
      </c>
    </row>
    <row r="307" spans="2:7" x14ac:dyDescent="0.4">
      <c r="B307" s="18" t="s">
        <v>249</v>
      </c>
      <c r="C307" s="27"/>
      <c r="D307" s="28"/>
      <c r="E307" s="29">
        <f xml:space="preserve"> +E269 +E306</f>
        <v>-899283</v>
      </c>
      <c r="F307" s="29">
        <f xml:space="preserve"> +F269 +F306</f>
        <v>-978987</v>
      </c>
      <c r="G307" s="29">
        <f t="shared" si="4"/>
        <v>79704</v>
      </c>
    </row>
    <row r="308" spans="2:7" x14ac:dyDescent="0.4">
      <c r="B308" s="30" t="s">
        <v>250</v>
      </c>
      <c r="C308" s="27" t="s">
        <v>251</v>
      </c>
      <c r="D308" s="28"/>
      <c r="E308" s="29">
        <v>43964351</v>
      </c>
      <c r="F308" s="29">
        <v>44943338</v>
      </c>
      <c r="G308" s="29">
        <f t="shared" si="4"/>
        <v>-978987</v>
      </c>
    </row>
    <row r="309" spans="2:7" x14ac:dyDescent="0.4">
      <c r="B309" s="31"/>
      <c r="C309" s="27" t="s">
        <v>252</v>
      </c>
      <c r="D309" s="28"/>
      <c r="E309" s="29">
        <f xml:space="preserve"> +E307 +E308</f>
        <v>43065068</v>
      </c>
      <c r="F309" s="29">
        <f xml:space="preserve"> +F307 +F308</f>
        <v>43964351</v>
      </c>
      <c r="G309" s="29">
        <f t="shared" si="4"/>
        <v>-899283</v>
      </c>
    </row>
    <row r="310" spans="2:7" x14ac:dyDescent="0.4">
      <c r="B310" s="31"/>
      <c r="C310" s="27" t="s">
        <v>253</v>
      </c>
      <c r="D310" s="28"/>
      <c r="E310" s="29"/>
      <c r="F310" s="29"/>
      <c r="G310" s="29">
        <f t="shared" si="4"/>
        <v>0</v>
      </c>
    </row>
    <row r="311" spans="2:7" x14ac:dyDescent="0.4">
      <c r="B311" s="31"/>
      <c r="C311" s="27" t="s">
        <v>254</v>
      </c>
      <c r="D311" s="28"/>
      <c r="E311" s="29"/>
      <c r="F311" s="29"/>
      <c r="G311" s="29">
        <f t="shared" si="4"/>
        <v>0</v>
      </c>
    </row>
    <row r="312" spans="2:7" x14ac:dyDescent="0.4">
      <c r="B312" s="31"/>
      <c r="C312" s="27" t="s">
        <v>255</v>
      </c>
      <c r="D312" s="28"/>
      <c r="E312" s="29"/>
      <c r="F312" s="29"/>
      <c r="G312" s="29">
        <f t="shared" si="4"/>
        <v>0</v>
      </c>
    </row>
    <row r="313" spans="2:7" x14ac:dyDescent="0.4">
      <c r="B313" s="32"/>
      <c r="C313" s="27" t="s">
        <v>256</v>
      </c>
      <c r="D313" s="28"/>
      <c r="E313" s="29">
        <f xml:space="preserve"> +E309 +E310 +E311 - E312</f>
        <v>43065068</v>
      </c>
      <c r="F313" s="29">
        <f xml:space="preserve"> +F309 +F310 +F311 - F312</f>
        <v>43964351</v>
      </c>
      <c r="G313" s="29">
        <f t="shared" si="4"/>
        <v>-899283</v>
      </c>
    </row>
  </sheetData>
  <mergeCells count="13">
    <mergeCell ref="B308:B313"/>
    <mergeCell ref="B242:B268"/>
    <mergeCell ref="C242:C255"/>
    <mergeCell ref="C256:C267"/>
    <mergeCell ref="B270:B306"/>
    <mergeCell ref="C270:C288"/>
    <mergeCell ref="C289:C305"/>
    <mergeCell ref="B2:G2"/>
    <mergeCell ref="B3:G3"/>
    <mergeCell ref="B5:D5"/>
    <mergeCell ref="B6:B241"/>
    <mergeCell ref="C6:C168"/>
    <mergeCell ref="C169:C24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本部</vt:lpstr>
      <vt:lpstr>みなみ風</vt:lpstr>
      <vt:lpstr>そよ風</vt:lpstr>
      <vt:lpstr>中央林間</vt:lpstr>
      <vt:lpstr>えびなの風</vt:lpstr>
      <vt:lpstr>風の子</vt:lpstr>
      <vt:lpstr>えびなの風!Print_Titles</vt:lpstr>
      <vt:lpstr>そよ風!Print_Titles</vt:lpstr>
      <vt:lpstr>みなみ風!Print_Titles</vt:lpstr>
      <vt:lpstr>中央林間!Print_Titles</vt:lpstr>
      <vt:lpstr>風の子!Print_Titles</vt:lpstr>
      <vt:lpstr>本部!Print_Titles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2021-06-21T06:10:59Z</dcterms:created>
  <dcterms:modified xsi:type="dcterms:W3CDTF">2021-06-21T06:11:02Z</dcterms:modified>
</cp:coreProperties>
</file>