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B5EF49DC-F68C-4042-BFB4-2C1B77F78882}" xr6:coauthVersionLast="47" xr6:coauthVersionMax="47" xr10:uidLastSave="{00000000-0000-0000-0000-000000000000}"/>
  <bookViews>
    <workbookView xWindow="-120" yWindow="-120" windowWidth="29040" windowHeight="15840" activeTab="5" xr2:uid="{838770ED-7EB0-47DD-B93B-03878B18BF29}"/>
  </bookViews>
  <sheets>
    <sheet name="本部" sheetId="1" r:id="rId1"/>
    <sheet name="みなみ風" sheetId="2" r:id="rId2"/>
    <sheet name="そよ風" sheetId="3" r:id="rId3"/>
    <sheet name="中央林間" sheetId="4" r:id="rId4"/>
    <sheet name="えびなの風" sheetId="5" r:id="rId5"/>
    <sheet name="風の子" sheetId="6" r:id="rId6"/>
  </sheets>
  <definedNames>
    <definedName name="_xlnm.Print_Titles" localSheetId="4">えびなの風!$1:$4</definedName>
    <definedName name="_xlnm.Print_Titles" localSheetId="2">そよ風!$1:$4</definedName>
    <definedName name="_xlnm.Print_Titles" localSheetId="1">みなみ風!$1:$4</definedName>
    <definedName name="_xlnm.Print_Titles" localSheetId="3">中央林間!$1:$4</definedName>
    <definedName name="_xlnm.Print_Titles" localSheetId="5">風の子!$1:$4</definedName>
    <definedName name="_xlnm.Print_Titles" localSheetId="0">本部!$1:$4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6" l="1"/>
  <c r="I62" i="6" s="1"/>
  <c r="G62" i="6"/>
  <c r="E62" i="6"/>
  <c r="E61" i="6"/>
  <c r="E60" i="6"/>
  <c r="E59" i="6"/>
  <c r="E58" i="6"/>
  <c r="E57" i="6"/>
  <c r="E56" i="6"/>
  <c r="E55" i="6"/>
  <c r="E54" i="6"/>
  <c r="E53" i="6"/>
  <c r="I52" i="6"/>
  <c r="E52" i="6"/>
  <c r="I51" i="6"/>
  <c r="E51" i="6"/>
  <c r="I50" i="6"/>
  <c r="E50" i="6"/>
  <c r="I49" i="6"/>
  <c r="E49" i="6"/>
  <c r="I48" i="6"/>
  <c r="E48" i="6"/>
  <c r="E47" i="6"/>
  <c r="E46" i="6"/>
  <c r="I45" i="6"/>
  <c r="E45" i="6"/>
  <c r="I44" i="6"/>
  <c r="E44" i="6"/>
  <c r="I43" i="6"/>
  <c r="E43" i="6"/>
  <c r="I42" i="6"/>
  <c r="E42" i="6"/>
  <c r="I41" i="6"/>
  <c r="E41" i="6"/>
  <c r="I40" i="6"/>
  <c r="D40" i="6"/>
  <c r="D34" i="6" s="1"/>
  <c r="C40" i="6"/>
  <c r="E40" i="6" s="1"/>
  <c r="I39" i="6"/>
  <c r="E39" i="6"/>
  <c r="I38" i="6"/>
  <c r="E38" i="6"/>
  <c r="I37" i="6"/>
  <c r="E37" i="6"/>
  <c r="I36" i="6"/>
  <c r="E36" i="6"/>
  <c r="I35" i="6"/>
  <c r="D35" i="6"/>
  <c r="C35" i="6"/>
  <c r="E35" i="6" s="1"/>
  <c r="H34" i="6"/>
  <c r="I34" i="6" s="1"/>
  <c r="G34" i="6"/>
  <c r="E33" i="6"/>
  <c r="E32" i="6"/>
  <c r="E31" i="6"/>
  <c r="I30" i="6"/>
  <c r="E30" i="6"/>
  <c r="I29" i="6"/>
  <c r="E29" i="6"/>
  <c r="I28" i="6"/>
  <c r="E28" i="6"/>
  <c r="I27" i="6"/>
  <c r="E27" i="6"/>
  <c r="I26" i="6"/>
  <c r="E26" i="6"/>
  <c r="I25" i="6"/>
  <c r="E25" i="6"/>
  <c r="I24" i="6"/>
  <c r="E24" i="6"/>
  <c r="I23" i="6"/>
  <c r="E23" i="6"/>
  <c r="I22" i="6"/>
  <c r="E22" i="6"/>
  <c r="I21" i="6"/>
  <c r="E21" i="6"/>
  <c r="I20" i="6"/>
  <c r="E20" i="6"/>
  <c r="I19" i="6"/>
  <c r="E19" i="6"/>
  <c r="I18" i="6"/>
  <c r="E18" i="6"/>
  <c r="I17" i="6"/>
  <c r="E17" i="6"/>
  <c r="I16" i="6"/>
  <c r="E16" i="6"/>
  <c r="I15" i="6"/>
  <c r="E15" i="6"/>
  <c r="I14" i="6"/>
  <c r="E14" i="6"/>
  <c r="I13" i="6"/>
  <c r="E13" i="6"/>
  <c r="I12" i="6"/>
  <c r="E12" i="6"/>
  <c r="I11" i="6"/>
  <c r="E11" i="6"/>
  <c r="I10" i="6"/>
  <c r="E10" i="6"/>
  <c r="I9" i="6"/>
  <c r="E9" i="6"/>
  <c r="I8" i="6"/>
  <c r="E8" i="6"/>
  <c r="I7" i="6"/>
  <c r="H7" i="6"/>
  <c r="G7" i="6"/>
  <c r="G46" i="6" s="1"/>
  <c r="D7" i="6"/>
  <c r="D63" i="6" s="1"/>
  <c r="C7" i="6"/>
  <c r="I62" i="5"/>
  <c r="H62" i="5"/>
  <c r="G62" i="5"/>
  <c r="E62" i="5"/>
  <c r="E61" i="5"/>
  <c r="E60" i="5"/>
  <c r="E59" i="5"/>
  <c r="E58" i="5"/>
  <c r="E57" i="5"/>
  <c r="E56" i="5"/>
  <c r="E55" i="5"/>
  <c r="E54" i="5"/>
  <c r="E53" i="5"/>
  <c r="I52" i="5"/>
  <c r="E52" i="5"/>
  <c r="I51" i="5"/>
  <c r="E51" i="5"/>
  <c r="I50" i="5"/>
  <c r="E50" i="5"/>
  <c r="I49" i="5"/>
  <c r="E49" i="5"/>
  <c r="I48" i="5"/>
  <c r="E48" i="5"/>
  <c r="E47" i="5"/>
  <c r="E46" i="5"/>
  <c r="I45" i="5"/>
  <c r="E45" i="5"/>
  <c r="I44" i="5"/>
  <c r="E44" i="5"/>
  <c r="I43" i="5"/>
  <c r="E43" i="5"/>
  <c r="I42" i="5"/>
  <c r="E42" i="5"/>
  <c r="I41" i="5"/>
  <c r="E41" i="5"/>
  <c r="I40" i="5"/>
  <c r="D40" i="5"/>
  <c r="D34" i="5" s="1"/>
  <c r="C40" i="5"/>
  <c r="I39" i="5"/>
  <c r="E39" i="5"/>
  <c r="I38" i="5"/>
  <c r="E38" i="5"/>
  <c r="I37" i="5"/>
  <c r="E37" i="5"/>
  <c r="I36" i="5"/>
  <c r="E36" i="5"/>
  <c r="I35" i="5"/>
  <c r="D35" i="5"/>
  <c r="E35" i="5" s="1"/>
  <c r="C35" i="5"/>
  <c r="I34" i="5"/>
  <c r="H34" i="5"/>
  <c r="G34" i="5"/>
  <c r="C34" i="5"/>
  <c r="E33" i="5"/>
  <c r="E32" i="5"/>
  <c r="E31" i="5"/>
  <c r="I30" i="5"/>
  <c r="E30" i="5"/>
  <c r="I29" i="5"/>
  <c r="E29" i="5"/>
  <c r="I28" i="5"/>
  <c r="E28" i="5"/>
  <c r="I27" i="5"/>
  <c r="E27" i="5"/>
  <c r="I26" i="5"/>
  <c r="E26" i="5"/>
  <c r="I25" i="5"/>
  <c r="E25" i="5"/>
  <c r="I24" i="5"/>
  <c r="E24" i="5"/>
  <c r="I23" i="5"/>
  <c r="E23" i="5"/>
  <c r="I22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E14" i="5"/>
  <c r="I13" i="5"/>
  <c r="E13" i="5"/>
  <c r="I12" i="5"/>
  <c r="E12" i="5"/>
  <c r="I11" i="5"/>
  <c r="E11" i="5"/>
  <c r="I10" i="5"/>
  <c r="E10" i="5"/>
  <c r="I9" i="5"/>
  <c r="E9" i="5"/>
  <c r="I8" i="5"/>
  <c r="E8" i="5"/>
  <c r="H7" i="5"/>
  <c r="H46" i="5" s="1"/>
  <c r="H63" i="5" s="1"/>
  <c r="G7" i="5"/>
  <c r="I7" i="5" s="1"/>
  <c r="E7" i="5"/>
  <c r="D7" i="5"/>
  <c r="C7" i="5"/>
  <c r="C63" i="5" s="1"/>
  <c r="H62" i="4"/>
  <c r="G62" i="4"/>
  <c r="I62" i="4" s="1"/>
  <c r="E62" i="4"/>
  <c r="E61" i="4"/>
  <c r="E60" i="4"/>
  <c r="E59" i="4"/>
  <c r="E58" i="4"/>
  <c r="E57" i="4"/>
  <c r="E56" i="4"/>
  <c r="E55" i="4"/>
  <c r="E54" i="4"/>
  <c r="E53" i="4"/>
  <c r="I52" i="4"/>
  <c r="E52" i="4"/>
  <c r="I51" i="4"/>
  <c r="E51" i="4"/>
  <c r="I50" i="4"/>
  <c r="E50" i="4"/>
  <c r="I49" i="4"/>
  <c r="E49" i="4"/>
  <c r="I48" i="4"/>
  <c r="E48" i="4"/>
  <c r="E47" i="4"/>
  <c r="E46" i="4"/>
  <c r="I45" i="4"/>
  <c r="E45" i="4"/>
  <c r="I44" i="4"/>
  <c r="E44" i="4"/>
  <c r="I43" i="4"/>
  <c r="E43" i="4"/>
  <c r="I42" i="4"/>
  <c r="E42" i="4"/>
  <c r="I41" i="4"/>
  <c r="E41" i="4"/>
  <c r="I40" i="4"/>
  <c r="E40" i="4"/>
  <c r="D40" i="4"/>
  <c r="C40" i="4"/>
  <c r="I39" i="4"/>
  <c r="E39" i="4"/>
  <c r="I38" i="4"/>
  <c r="E38" i="4"/>
  <c r="I37" i="4"/>
  <c r="E37" i="4"/>
  <c r="I36" i="4"/>
  <c r="E36" i="4"/>
  <c r="I35" i="4"/>
  <c r="E35" i="4"/>
  <c r="D35" i="4"/>
  <c r="C35" i="4"/>
  <c r="H34" i="4"/>
  <c r="G34" i="4"/>
  <c r="I34" i="4" s="1"/>
  <c r="E34" i="4"/>
  <c r="D34" i="4"/>
  <c r="C34" i="4"/>
  <c r="C63" i="4" s="1"/>
  <c r="E63" i="4" s="1"/>
  <c r="E33" i="4"/>
  <c r="E32" i="4"/>
  <c r="E31" i="4"/>
  <c r="I30" i="4"/>
  <c r="E30" i="4"/>
  <c r="I29" i="4"/>
  <c r="E29" i="4"/>
  <c r="I28" i="4"/>
  <c r="E28" i="4"/>
  <c r="I27" i="4"/>
  <c r="E27" i="4"/>
  <c r="I26" i="4"/>
  <c r="E26" i="4"/>
  <c r="I25" i="4"/>
  <c r="E25" i="4"/>
  <c r="I24" i="4"/>
  <c r="E24" i="4"/>
  <c r="I23" i="4"/>
  <c r="E23" i="4"/>
  <c r="I22" i="4"/>
  <c r="E22" i="4"/>
  <c r="I21" i="4"/>
  <c r="E21" i="4"/>
  <c r="I20" i="4"/>
  <c r="E20" i="4"/>
  <c r="I19" i="4"/>
  <c r="E19" i="4"/>
  <c r="I18" i="4"/>
  <c r="E18" i="4"/>
  <c r="I17" i="4"/>
  <c r="E17" i="4"/>
  <c r="I16" i="4"/>
  <c r="E16" i="4"/>
  <c r="I15" i="4"/>
  <c r="E15" i="4"/>
  <c r="I14" i="4"/>
  <c r="E14" i="4"/>
  <c r="I13" i="4"/>
  <c r="E13" i="4"/>
  <c r="I12" i="4"/>
  <c r="E12" i="4"/>
  <c r="I11" i="4"/>
  <c r="E11" i="4"/>
  <c r="I10" i="4"/>
  <c r="E10" i="4"/>
  <c r="I9" i="4"/>
  <c r="E9" i="4"/>
  <c r="I8" i="4"/>
  <c r="E8" i="4"/>
  <c r="H7" i="4"/>
  <c r="H46" i="4" s="1"/>
  <c r="H63" i="4" s="1"/>
  <c r="G7" i="4"/>
  <c r="I7" i="4" s="1"/>
  <c r="D7" i="4"/>
  <c r="D63" i="4" s="1"/>
  <c r="C7" i="4"/>
  <c r="H62" i="3"/>
  <c r="G62" i="3"/>
  <c r="I62" i="3" s="1"/>
  <c r="E62" i="3"/>
  <c r="E61" i="3"/>
  <c r="E60" i="3"/>
  <c r="E59" i="3"/>
  <c r="E58" i="3"/>
  <c r="E57" i="3"/>
  <c r="E56" i="3"/>
  <c r="E55" i="3"/>
  <c r="E54" i="3"/>
  <c r="E53" i="3"/>
  <c r="I52" i="3"/>
  <c r="E52" i="3"/>
  <c r="I51" i="3"/>
  <c r="E51" i="3"/>
  <c r="I50" i="3"/>
  <c r="E50" i="3"/>
  <c r="I49" i="3"/>
  <c r="E49" i="3"/>
  <c r="I48" i="3"/>
  <c r="E48" i="3"/>
  <c r="E47" i="3"/>
  <c r="E46" i="3"/>
  <c r="I45" i="3"/>
  <c r="E45" i="3"/>
  <c r="I44" i="3"/>
  <c r="E44" i="3"/>
  <c r="I43" i="3"/>
  <c r="E43" i="3"/>
  <c r="I42" i="3"/>
  <c r="E42" i="3"/>
  <c r="I41" i="3"/>
  <c r="E41" i="3"/>
  <c r="I40" i="3"/>
  <c r="D40" i="3"/>
  <c r="E40" i="3" s="1"/>
  <c r="C40" i="3"/>
  <c r="I39" i="3"/>
  <c r="E39" i="3"/>
  <c r="I38" i="3"/>
  <c r="E38" i="3"/>
  <c r="I37" i="3"/>
  <c r="E37" i="3"/>
  <c r="I36" i="3"/>
  <c r="E36" i="3"/>
  <c r="I35" i="3"/>
  <c r="D35" i="3"/>
  <c r="E35" i="3" s="1"/>
  <c r="C35" i="3"/>
  <c r="H34" i="3"/>
  <c r="G34" i="3"/>
  <c r="G46" i="3" s="1"/>
  <c r="D34" i="3"/>
  <c r="E34" i="3" s="1"/>
  <c r="C34" i="3"/>
  <c r="E33" i="3"/>
  <c r="E32" i="3"/>
  <c r="E31" i="3"/>
  <c r="I30" i="3"/>
  <c r="E30" i="3"/>
  <c r="I29" i="3"/>
  <c r="E29" i="3"/>
  <c r="I28" i="3"/>
  <c r="E28" i="3"/>
  <c r="I27" i="3"/>
  <c r="E27" i="3"/>
  <c r="I26" i="3"/>
  <c r="E26" i="3"/>
  <c r="I25" i="3"/>
  <c r="E25" i="3"/>
  <c r="I24" i="3"/>
  <c r="E24" i="3"/>
  <c r="I23" i="3"/>
  <c r="E23" i="3"/>
  <c r="I22" i="3"/>
  <c r="E22" i="3"/>
  <c r="I21" i="3"/>
  <c r="E21" i="3"/>
  <c r="I20" i="3"/>
  <c r="E20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I12" i="3"/>
  <c r="E12" i="3"/>
  <c r="I11" i="3"/>
  <c r="E11" i="3"/>
  <c r="I10" i="3"/>
  <c r="E10" i="3"/>
  <c r="I9" i="3"/>
  <c r="E9" i="3"/>
  <c r="I8" i="3"/>
  <c r="E8" i="3"/>
  <c r="H7" i="3"/>
  <c r="H46" i="3" s="1"/>
  <c r="H63" i="3" s="1"/>
  <c r="G7" i="3"/>
  <c r="E7" i="3"/>
  <c r="D7" i="3"/>
  <c r="C7" i="3"/>
  <c r="C63" i="3" s="1"/>
  <c r="H62" i="2"/>
  <c r="I62" i="2" s="1"/>
  <c r="G62" i="2"/>
  <c r="E62" i="2"/>
  <c r="E61" i="2"/>
  <c r="E60" i="2"/>
  <c r="E59" i="2"/>
  <c r="E58" i="2"/>
  <c r="E57" i="2"/>
  <c r="E56" i="2"/>
  <c r="E55" i="2"/>
  <c r="E54" i="2"/>
  <c r="E53" i="2"/>
  <c r="I52" i="2"/>
  <c r="E52" i="2"/>
  <c r="I51" i="2"/>
  <c r="E51" i="2"/>
  <c r="I50" i="2"/>
  <c r="E50" i="2"/>
  <c r="I49" i="2"/>
  <c r="E49" i="2"/>
  <c r="I48" i="2"/>
  <c r="E48" i="2"/>
  <c r="E47" i="2"/>
  <c r="E46" i="2"/>
  <c r="I45" i="2"/>
  <c r="E45" i="2"/>
  <c r="I44" i="2"/>
  <c r="E44" i="2"/>
  <c r="I43" i="2"/>
  <c r="E43" i="2"/>
  <c r="I42" i="2"/>
  <c r="E42" i="2"/>
  <c r="I41" i="2"/>
  <c r="E41" i="2"/>
  <c r="I40" i="2"/>
  <c r="E40" i="2"/>
  <c r="D40" i="2"/>
  <c r="C40" i="2"/>
  <c r="I39" i="2"/>
  <c r="E39" i="2"/>
  <c r="I38" i="2"/>
  <c r="E38" i="2"/>
  <c r="I37" i="2"/>
  <c r="E37" i="2"/>
  <c r="I36" i="2"/>
  <c r="E36" i="2"/>
  <c r="I35" i="2"/>
  <c r="E35" i="2"/>
  <c r="D35" i="2"/>
  <c r="C35" i="2"/>
  <c r="H34" i="2"/>
  <c r="I34" i="2" s="1"/>
  <c r="G34" i="2"/>
  <c r="E34" i="2"/>
  <c r="D34" i="2"/>
  <c r="C34" i="2"/>
  <c r="E33" i="2"/>
  <c r="E32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I9" i="2"/>
  <c r="E9" i="2"/>
  <c r="I8" i="2"/>
  <c r="E8" i="2"/>
  <c r="I7" i="2"/>
  <c r="H7" i="2"/>
  <c r="G7" i="2"/>
  <c r="G46" i="2" s="1"/>
  <c r="D7" i="2"/>
  <c r="D63" i="2" s="1"/>
  <c r="C7" i="2"/>
  <c r="E7" i="2" s="1"/>
  <c r="I62" i="1"/>
  <c r="H62" i="1"/>
  <c r="G62" i="1"/>
  <c r="E62" i="1"/>
  <c r="E61" i="1"/>
  <c r="E60" i="1"/>
  <c r="E59" i="1"/>
  <c r="E58" i="1"/>
  <c r="E57" i="1"/>
  <c r="E56" i="1"/>
  <c r="E55" i="1"/>
  <c r="E54" i="1"/>
  <c r="E53" i="1"/>
  <c r="I52" i="1"/>
  <c r="E52" i="1"/>
  <c r="I51" i="1"/>
  <c r="E51" i="1"/>
  <c r="I50" i="1"/>
  <c r="E50" i="1"/>
  <c r="I49" i="1"/>
  <c r="E49" i="1"/>
  <c r="I48" i="1"/>
  <c r="E48" i="1"/>
  <c r="E47" i="1"/>
  <c r="E46" i="1"/>
  <c r="I45" i="1"/>
  <c r="E45" i="1"/>
  <c r="I44" i="1"/>
  <c r="E44" i="1"/>
  <c r="I43" i="1"/>
  <c r="E43" i="1"/>
  <c r="I42" i="1"/>
  <c r="E42" i="1"/>
  <c r="I41" i="1"/>
  <c r="E41" i="1"/>
  <c r="I40" i="1"/>
  <c r="D40" i="1"/>
  <c r="C40" i="1"/>
  <c r="E40" i="1" s="1"/>
  <c r="I39" i="1"/>
  <c r="E39" i="1"/>
  <c r="I38" i="1"/>
  <c r="E38" i="1"/>
  <c r="I37" i="1"/>
  <c r="E37" i="1"/>
  <c r="I36" i="1"/>
  <c r="E36" i="1"/>
  <c r="I35" i="1"/>
  <c r="D35" i="1"/>
  <c r="C35" i="1"/>
  <c r="E35" i="1" s="1"/>
  <c r="I34" i="1"/>
  <c r="H34" i="1"/>
  <c r="G34" i="1"/>
  <c r="G46" i="1" s="1"/>
  <c r="D34" i="1"/>
  <c r="E33" i="1"/>
  <c r="E32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H7" i="1"/>
  <c r="H46" i="1" s="1"/>
  <c r="H63" i="1" s="1"/>
  <c r="G7" i="1"/>
  <c r="D7" i="1"/>
  <c r="D63" i="1" s="1"/>
  <c r="C7" i="1"/>
  <c r="G63" i="6" l="1"/>
  <c r="G63" i="1"/>
  <c r="I63" i="1" s="1"/>
  <c r="I46" i="1"/>
  <c r="G63" i="2"/>
  <c r="I63" i="2" s="1"/>
  <c r="G63" i="3"/>
  <c r="I63" i="3" s="1"/>
  <c r="I46" i="3"/>
  <c r="E34" i="5"/>
  <c r="D63" i="5"/>
  <c r="E63" i="5" s="1"/>
  <c r="H46" i="2"/>
  <c r="H63" i="2" s="1"/>
  <c r="C34" i="6"/>
  <c r="C34" i="1"/>
  <c r="E34" i="1" s="1"/>
  <c r="I7" i="3"/>
  <c r="G46" i="4"/>
  <c r="E7" i="1"/>
  <c r="C63" i="2"/>
  <c r="E63" i="2" s="1"/>
  <c r="I34" i="3"/>
  <c r="G46" i="5"/>
  <c r="E40" i="5"/>
  <c r="E7" i="6"/>
  <c r="D63" i="3"/>
  <c r="E63" i="3" s="1"/>
  <c r="H46" i="6"/>
  <c r="H63" i="6" s="1"/>
  <c r="I7" i="1"/>
  <c r="E7" i="4"/>
  <c r="I46" i="4" l="1"/>
  <c r="G63" i="4"/>
  <c r="I63" i="4" s="1"/>
  <c r="I46" i="5"/>
  <c r="G63" i="5"/>
  <c r="I63" i="5" s="1"/>
  <c r="I63" i="6"/>
  <c r="C63" i="6"/>
  <c r="E63" i="6" s="1"/>
  <c r="E34" i="6"/>
  <c r="C63" i="1"/>
  <c r="E63" i="1" s="1"/>
  <c r="I46" i="6"/>
  <c r="I46" i="2"/>
</calcChain>
</file>

<file path=xl/sharedStrings.xml><?xml version="1.0" encoding="utf-8"?>
<sst xmlns="http://schemas.openxmlformats.org/spreadsheetml/2006/main" count="684" uniqueCount="112">
  <si>
    <t>第三号第四様式（第二十七条第四項関係）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</si>
  <si>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本部  貸借対照表</t>
    <phoneticPr fontId="2"/>
  </si>
  <si>
    <t>令和3年3月31日現在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</si>
  <si>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</si>
  <si>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</si>
  <si>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</si>
  <si>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</si>
  <si>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</si>
  <si>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</si>
  <si>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</si>
  <si>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</si>
  <si>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</si>
  <si>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</si>
  <si>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</si>
  <si>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</si>
  <si>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</si>
  <si>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その他の未払金</t>
  </si>
  <si>
    <t>　未収金</t>
  </si>
  <si>
    <t>　支払手形</t>
  </si>
  <si>
    <t>　未収補助金</t>
  </si>
  <si>
    <t>　役員等短期借入金</t>
  </si>
  <si>
    <t>　未収収益</t>
  </si>
  <si>
    <t>　１年以内返済予定設備資金借入金</t>
  </si>
  <si>
    <t>　受取手形</t>
  </si>
  <si>
    <t>　１年以内返済予定長期運営資金借入金</t>
  </si>
  <si>
    <t>　貯蔵品</t>
  </si>
  <si>
    <t>　１年以内返済予定リース債務</t>
  </si>
  <si>
    <t>　医薬品</t>
  </si>
  <si>
    <t>　１年以内返済予定役員等長期借入金</t>
  </si>
  <si>
    <t>　診療・療養費等材料</t>
  </si>
  <si>
    <t>　１年以内返済予定事業区分間長期借入金</t>
  </si>
  <si>
    <t>　給食用材料</t>
  </si>
  <si>
    <t>　１年以内返済予定拠点区分間長期借入金</t>
  </si>
  <si>
    <t>　商品・製品</t>
  </si>
  <si>
    <t>　１年以内支払予定長期未払金</t>
  </si>
  <si>
    <t>　仕掛品</t>
  </si>
  <si>
    <t>　未払費用</t>
  </si>
  <si>
    <t>　原材料</t>
  </si>
  <si>
    <t>　預り金</t>
  </si>
  <si>
    <t>　立替金</t>
  </si>
  <si>
    <t>　職員預り金</t>
  </si>
  <si>
    <t>　前払金</t>
  </si>
  <si>
    <t>　社内退職預かり金</t>
  </si>
  <si>
    <t>　前払費用</t>
  </si>
  <si>
    <t>　前受金</t>
  </si>
  <si>
    <t>　１年以内回収予定長期貸付金</t>
  </si>
  <si>
    <t>　前受収益</t>
  </si>
  <si>
    <t>　１年以内回収予定事業区分間長期貸付金</t>
  </si>
  <si>
    <t>　事業区分間借入金</t>
  </si>
  <si>
    <t>　１年以内回収予定拠点区分間長期貸付金</t>
  </si>
  <si>
    <t>　拠点区分間借入金</t>
  </si>
  <si>
    <t>　短期貸付金</t>
  </si>
  <si>
    <t>　仮受金</t>
  </si>
  <si>
    <t>　事業区分間貸付金</t>
  </si>
  <si>
    <t>　賞与引当金</t>
  </si>
  <si>
    <t>　拠点区分間貸付金</t>
  </si>
  <si>
    <t>　その他の流動負債</t>
  </si>
  <si>
    <t>　仮払金</t>
  </si>
  <si>
    <t>　その他の流動資産</t>
  </si>
  <si>
    <t>　徴収不能引当金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</si>
  <si>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</si>
  <si>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</si>
  <si>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</si>
  <si>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</si>
  <si>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</si>
  <si>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</si>
  <si>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</si>
  <si>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リース債務</t>
  </si>
  <si>
    <t>　定期預金</t>
  </si>
  <si>
    <t>　役員等長期借入金</t>
  </si>
  <si>
    <t>　投資有価証券</t>
  </si>
  <si>
    <t>　事業区分間長期借入金</t>
  </si>
  <si>
    <t>その他の固定資産</t>
  </si>
  <si>
    <t>　拠点区分間長期借入金</t>
  </si>
  <si>
    <t>　退職給付引当金</t>
  </si>
  <si>
    <t>　役員退職慰労引当金</t>
  </si>
  <si>
    <t>　構築物</t>
  </si>
  <si>
    <t>　長期未払金</t>
  </si>
  <si>
    <t>　機械及び装置</t>
  </si>
  <si>
    <t>　長期預り金</t>
  </si>
  <si>
    <t>　車輌運搬具</t>
  </si>
  <si>
    <t>　その他の固定負債</t>
  </si>
  <si>
    <t>　器具及び備品</t>
  </si>
  <si>
    <t>負債の部合計</t>
  </si>
  <si>
    <t>　建設仮勘定</t>
  </si>
  <si>
    <t>純資産の部</t>
  </si>
  <si>
    <t>　有形リース資産</t>
  </si>
  <si>
    <t>基本金</t>
  </si>
  <si>
    <t>　権利</t>
  </si>
  <si>
    <t>国庫補助金等特別積立金</t>
  </si>
  <si>
    <t>　ソフトウェア</t>
  </si>
  <si>
    <t>その他の積立金</t>
  </si>
  <si>
    <t>　無形リース資産</t>
  </si>
  <si>
    <t>次期繰越活動増減差額</t>
  </si>
  <si>
    <t>（うち当期活動増減差額）</t>
  </si>
  <si>
    <t>　長期貸付金</t>
  </si>
  <si>
    <t>　事業区分間長期貸付金</t>
  </si>
  <si>
    <t>　拠点区分間長期貸付金</t>
  </si>
  <si>
    <t>　退職給付引当資産</t>
  </si>
  <si>
    <t>　長期預り金積立資産</t>
  </si>
  <si>
    <t>　その他の積立資産</t>
  </si>
  <si>
    <t>　差入保証金</t>
  </si>
  <si>
    <t>　長期前払費用</t>
  </si>
  <si>
    <t>　その他の固定資産</t>
  </si>
  <si>
    <t>純資産の部合計</t>
  </si>
  <si>
    <t>資産の部合計</t>
  </si>
  <si>
    <t>負債及び純資産の部合計</t>
  </si>
  <si>
    <t>みなみ風  貸借対照表</t>
    <phoneticPr fontId="2"/>
  </si>
  <si>
    <t>そよ風  貸借対照表</t>
    <phoneticPr fontId="2"/>
  </si>
  <si>
    <t>中央林間  貸借対照表</t>
    <phoneticPr fontId="2"/>
  </si>
  <si>
    <t>えびなの風  貸借対照表</t>
    <phoneticPr fontId="2"/>
  </si>
  <si>
    <t>風の子  貸借対照表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</si>
</sst>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B0825BAC-B8AA-44A6-BE1F-8DFC4DEBBE73}"/>
    <cellStyle name="標準 3" xfId="2" xr:uid="{323D513B-BEEA-4F94-BA5A-87B05B56D8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7981-B151-4C38-A79C-2AC695E4EF6F}">
  <sheetPr>
    <pageSetUpPr fitToPage="1"/>
  </sheetPr>
  <dimension ref="A1:I63"/>
  <sheetViews>
    <sheetView showGridLines="0" workbookViewId="0"/>
  </sheetViews>
  <sheetFormatPr defaultRowHeight="18.75" x14ac:dyDescent="0.4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1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+C8+C9+C10+C11+C12+C13+C14+C15+C16+C17+C18+C19+C20+C21+C22+C23+C24+C25+C26+C27+C28+C29+C30+C31+C32-ABS(C33)</f>
        <v>42173478</v>
      </c>
      <c r="D7" s="14">
        <f>+D8+D9+D10+D11+D12+D13+D14+D15+D16+D17+D18+D19+D20+D21+D22+D23+D24+D25+D26+D27+D28+D29+D30+D31+D32-ABS(D33)</f>
        <v>40581650</v>
      </c>
      <c r="E7" s="14">
        <f>C7-D7</f>
        <v>1591828</v>
      </c>
      <c r="F7" s="13" t="s">
        <v>10</v>
      </c>
      <c r="G7" s="14">
        <f>+G8+G9+G10+G11+G12+G13+G14+G15+G16+G17+G18+G19+G20+G21+G22+G23+G24+G25+G26+G27+G28+G29+G30</f>
        <v>34243608</v>
      </c>
      <c r="H7" s="14">
        <f>+H8+H9+H10+H11+H12+H13+H14+H15+H16+H17+H18+H19+H20+H21+H22+H23+H24+H25+H26+H27+H28+H29+H30</f>
        <v>31276813</v>
      </c>
      <c r="I7" s="14">
        <f>G7-H7</f>
        <v>2966795</v>
      </c>
    </row>
    <row r="8" spans="1:9" x14ac:dyDescent="0.4">
      <c r="A8" s="1"/>
      <c r="B8" s="15" t="s">
        <v>11</v>
      </c>
      <c r="C8" s="16">
        <v>36669290</v>
      </c>
      <c r="D8" s="16">
        <v>33724881</v>
      </c>
      <c r="E8" s="16">
        <f t="shared" ref="E8:E63" si="0">C8-D8</f>
        <v>2944409</v>
      </c>
      <c r="F8" s="15" t="s">
        <v>12</v>
      </c>
      <c r="G8" s="16"/>
      <c r="H8" s="16"/>
      <c r="I8" s="16">
        <f t="shared" ref="I8:I63" si="1">G8-H8</f>
        <v>0</v>
      </c>
    </row>
    <row r="9" spans="1:9" x14ac:dyDescent="0.4">
      <c r="A9" s="1"/>
      <c r="B9" s="17" t="s">
        <v>13</v>
      </c>
      <c r="C9" s="18"/>
      <c r="D9" s="18"/>
      <c r="E9" s="18">
        <f t="shared" si="0"/>
        <v>0</v>
      </c>
      <c r="F9" s="17" t="s">
        <v>14</v>
      </c>
      <c r="G9" s="18"/>
      <c r="H9" s="18"/>
      <c r="I9" s="18">
        <f t="shared" si="1"/>
        <v>0</v>
      </c>
    </row>
    <row r="10" spans="1:9" x14ac:dyDescent="0.4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x14ac:dyDescent="0.4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x14ac:dyDescent="0.4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x14ac:dyDescent="0.4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x14ac:dyDescent="0.4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/>
      <c r="H14" s="18"/>
      <c r="I14" s="18">
        <f t="shared" si="1"/>
        <v>0</v>
      </c>
    </row>
    <row r="15" spans="1:9" x14ac:dyDescent="0.4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x14ac:dyDescent="0.4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x14ac:dyDescent="0.4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x14ac:dyDescent="0.4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x14ac:dyDescent="0.4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x14ac:dyDescent="0.4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/>
      <c r="H20" s="18"/>
      <c r="I20" s="18">
        <f t="shared" si="1"/>
        <v>0</v>
      </c>
    </row>
    <row r="21" spans="1:9" x14ac:dyDescent="0.4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>
        <v>20447</v>
      </c>
      <c r="H21" s="18">
        <v>20582</v>
      </c>
      <c r="I21" s="18">
        <f t="shared" si="1"/>
        <v>-135</v>
      </c>
    </row>
    <row r="22" spans="1:9" x14ac:dyDescent="0.4">
      <c r="A22" s="1"/>
      <c r="B22" s="17" t="s">
        <v>39</v>
      </c>
      <c r="C22" s="18">
        <v>3004188</v>
      </c>
      <c r="D22" s="18">
        <v>4151693</v>
      </c>
      <c r="E22" s="18">
        <f t="shared" si="0"/>
        <v>-1147505</v>
      </c>
      <c r="F22" s="17" t="s">
        <v>40</v>
      </c>
      <c r="G22" s="18">
        <v>2566394</v>
      </c>
      <c r="H22" s="18">
        <v>2352247</v>
      </c>
      <c r="I22" s="18">
        <f t="shared" si="1"/>
        <v>214147</v>
      </c>
    </row>
    <row r="23" spans="1:9" x14ac:dyDescent="0.4">
      <c r="A23" s="1"/>
      <c r="B23" s="17" t="s">
        <v>41</v>
      </c>
      <c r="C23" s="18"/>
      <c r="D23" s="18"/>
      <c r="E23" s="18">
        <f t="shared" si="0"/>
        <v>0</v>
      </c>
      <c r="F23" s="17" t="s">
        <v>42</v>
      </c>
      <c r="G23" s="18">
        <v>31656767</v>
      </c>
      <c r="H23" s="18">
        <v>27846474</v>
      </c>
      <c r="I23" s="18">
        <f t="shared" si="1"/>
        <v>3810293</v>
      </c>
    </row>
    <row r="24" spans="1:9" x14ac:dyDescent="0.4">
      <c r="A24" s="1"/>
      <c r="B24" s="17" t="s">
        <v>43</v>
      </c>
      <c r="C24" s="18"/>
      <c r="D24" s="18"/>
      <c r="E24" s="18">
        <f t="shared" si="0"/>
        <v>0</v>
      </c>
      <c r="F24" s="17" t="s">
        <v>44</v>
      </c>
      <c r="G24" s="18"/>
      <c r="H24" s="18"/>
      <c r="I24" s="18">
        <f t="shared" si="1"/>
        <v>0</v>
      </c>
    </row>
    <row r="25" spans="1:9" x14ac:dyDescent="0.4">
      <c r="A25" s="1"/>
      <c r="B25" s="17" t="s">
        <v>45</v>
      </c>
      <c r="C25" s="18"/>
      <c r="D25" s="18"/>
      <c r="E25" s="18">
        <f t="shared" si="0"/>
        <v>0</v>
      </c>
      <c r="F25" s="17" t="s">
        <v>46</v>
      </c>
      <c r="G25" s="18"/>
      <c r="H25" s="18"/>
      <c r="I25" s="18">
        <f t="shared" si="1"/>
        <v>0</v>
      </c>
    </row>
    <row r="26" spans="1:9" x14ac:dyDescent="0.4">
      <c r="A26" s="1"/>
      <c r="B26" s="17" t="s">
        <v>47</v>
      </c>
      <c r="C26" s="18"/>
      <c r="D26" s="18"/>
      <c r="E26" s="18">
        <f t="shared" si="0"/>
        <v>0</v>
      </c>
      <c r="F26" s="17" t="s">
        <v>48</v>
      </c>
      <c r="G26" s="18"/>
      <c r="H26" s="18"/>
      <c r="I26" s="18">
        <f t="shared" si="1"/>
        <v>0</v>
      </c>
    </row>
    <row r="27" spans="1:9" x14ac:dyDescent="0.4">
      <c r="A27" s="1"/>
      <c r="B27" s="17" t="s">
        <v>49</v>
      </c>
      <c r="C27" s="18">
        <v>2500000</v>
      </c>
      <c r="D27" s="18">
        <v>2500000</v>
      </c>
      <c r="E27" s="18">
        <f t="shared" si="0"/>
        <v>0</v>
      </c>
      <c r="F27" s="17" t="s">
        <v>50</v>
      </c>
      <c r="G27" s="18"/>
      <c r="H27" s="18"/>
      <c r="I27" s="18">
        <f t="shared" si="1"/>
        <v>0</v>
      </c>
    </row>
    <row r="28" spans="1:9" x14ac:dyDescent="0.4">
      <c r="A28" s="1"/>
      <c r="B28" s="17" t="s">
        <v>51</v>
      </c>
      <c r="C28" s="18"/>
      <c r="D28" s="18"/>
      <c r="E28" s="18">
        <f t="shared" si="0"/>
        <v>0</v>
      </c>
      <c r="F28" s="17" t="s">
        <v>52</v>
      </c>
      <c r="G28" s="18"/>
      <c r="H28" s="18">
        <v>1057510</v>
      </c>
      <c r="I28" s="18">
        <f t="shared" si="1"/>
        <v>-1057510</v>
      </c>
    </row>
    <row r="29" spans="1:9" x14ac:dyDescent="0.4">
      <c r="A29" s="1"/>
      <c r="B29" s="17" t="s">
        <v>53</v>
      </c>
      <c r="C29" s="18"/>
      <c r="D29" s="18"/>
      <c r="E29" s="18">
        <f t="shared" si="0"/>
        <v>0</v>
      </c>
      <c r="F29" s="17" t="s">
        <v>54</v>
      </c>
      <c r="G29" s="18"/>
      <c r="H29" s="18"/>
      <c r="I29" s="18">
        <f t="shared" si="1"/>
        <v>0</v>
      </c>
    </row>
    <row r="30" spans="1:9" x14ac:dyDescent="0.4">
      <c r="A30" s="1"/>
      <c r="B30" s="17" t="s">
        <v>55</v>
      </c>
      <c r="C30" s="18"/>
      <c r="D30" s="18"/>
      <c r="E30" s="18">
        <f t="shared" si="0"/>
        <v>0</v>
      </c>
      <c r="F30" s="17" t="s">
        <v>56</v>
      </c>
      <c r="G30" s="18"/>
      <c r="H30" s="18"/>
      <c r="I30" s="18">
        <f t="shared" si="1"/>
        <v>0</v>
      </c>
    </row>
    <row r="31" spans="1:9" x14ac:dyDescent="0.4">
      <c r="A31" s="1"/>
      <c r="B31" s="17" t="s">
        <v>57</v>
      </c>
      <c r="C31" s="18"/>
      <c r="D31" s="18">
        <v>205076</v>
      </c>
      <c r="E31" s="18">
        <f t="shared" si="0"/>
        <v>-205076</v>
      </c>
      <c r="F31" s="17"/>
      <c r="G31" s="18"/>
      <c r="H31" s="18"/>
      <c r="I31" s="18"/>
    </row>
    <row r="32" spans="1:9" x14ac:dyDescent="0.4">
      <c r="A32" s="1"/>
      <c r="B32" s="17" t="s">
        <v>58</v>
      </c>
      <c r="C32" s="18"/>
      <c r="D32" s="18"/>
      <c r="E32" s="18">
        <f t="shared" si="0"/>
        <v>0</v>
      </c>
      <c r="F32" s="17"/>
      <c r="G32" s="18"/>
      <c r="H32" s="18"/>
      <c r="I32" s="18"/>
    </row>
    <row r="33" spans="1:9" x14ac:dyDescent="0.4">
      <c r="A33" s="1"/>
      <c r="B33" s="17" t="s">
        <v>59</v>
      </c>
      <c r="C33" s="18"/>
      <c r="D33" s="18"/>
      <c r="E33" s="18">
        <f t="shared" si="0"/>
        <v>0</v>
      </c>
      <c r="F33" s="17"/>
      <c r="G33" s="18"/>
      <c r="H33" s="18"/>
      <c r="I33" s="18"/>
    </row>
    <row r="34" spans="1:9" x14ac:dyDescent="0.4">
      <c r="A34" s="1"/>
      <c r="B34" s="13" t="s">
        <v>60</v>
      </c>
      <c r="C34" s="14">
        <f>+C35 +C40</f>
        <v>35052800</v>
      </c>
      <c r="D34" s="14">
        <f>+D35 +D40</f>
        <v>37552800</v>
      </c>
      <c r="E34" s="14">
        <f t="shared" si="0"/>
        <v>-2500000</v>
      </c>
      <c r="F34" s="13" t="s">
        <v>61</v>
      </c>
      <c r="G34" s="14">
        <f>+G35+G36+G37+G38+G39+G40+G41+G42+G43+G44+G45</f>
        <v>30000000</v>
      </c>
      <c r="H34" s="14">
        <f>+H35+H36+H37+H38+H39+H40+H41+H42+H43+H44+H45</f>
        <v>30000000</v>
      </c>
      <c r="I34" s="14">
        <f t="shared" si="1"/>
        <v>0</v>
      </c>
    </row>
    <row r="35" spans="1:9" x14ac:dyDescent="0.4">
      <c r="A35" s="1"/>
      <c r="B35" s="13" t="s">
        <v>62</v>
      </c>
      <c r="C35" s="14">
        <f>+C36+C37+C38+C39</f>
        <v>0</v>
      </c>
      <c r="D35" s="14">
        <f>+D36+D37+D38+D39</f>
        <v>0</v>
      </c>
      <c r="E35" s="14">
        <f t="shared" si="0"/>
        <v>0</v>
      </c>
      <c r="F35" s="15" t="s">
        <v>63</v>
      </c>
      <c r="G35" s="16"/>
      <c r="H35" s="16"/>
      <c r="I35" s="16">
        <f t="shared" si="1"/>
        <v>0</v>
      </c>
    </row>
    <row r="36" spans="1:9" x14ac:dyDescent="0.4">
      <c r="A36" s="1"/>
      <c r="B36" s="15" t="s">
        <v>64</v>
      </c>
      <c r="C36" s="16"/>
      <c r="D36" s="16"/>
      <c r="E36" s="16">
        <f t="shared" si="0"/>
        <v>0</v>
      </c>
      <c r="F36" s="17" t="s">
        <v>65</v>
      </c>
      <c r="G36" s="18"/>
      <c r="H36" s="18"/>
      <c r="I36" s="18">
        <f t="shared" si="1"/>
        <v>0</v>
      </c>
    </row>
    <row r="37" spans="1:9" x14ac:dyDescent="0.4">
      <c r="A37" s="1"/>
      <c r="B37" s="17" t="s">
        <v>66</v>
      </c>
      <c r="C37" s="18"/>
      <c r="D37" s="18"/>
      <c r="E37" s="18">
        <f t="shared" si="0"/>
        <v>0</v>
      </c>
      <c r="F37" s="17" t="s">
        <v>67</v>
      </c>
      <c r="G37" s="18"/>
      <c r="H37" s="18"/>
      <c r="I37" s="18">
        <f t="shared" si="1"/>
        <v>0</v>
      </c>
    </row>
    <row r="38" spans="1:9" x14ac:dyDescent="0.4">
      <c r="A38" s="1"/>
      <c r="B38" s="17" t="s">
        <v>68</v>
      </c>
      <c r="C38" s="18"/>
      <c r="D38" s="18"/>
      <c r="E38" s="18">
        <f t="shared" si="0"/>
        <v>0</v>
      </c>
      <c r="F38" s="17" t="s">
        <v>69</v>
      </c>
      <c r="G38" s="18">
        <v>30000000</v>
      </c>
      <c r="H38" s="18">
        <v>30000000</v>
      </c>
      <c r="I38" s="18">
        <f t="shared" si="1"/>
        <v>0</v>
      </c>
    </row>
    <row r="39" spans="1:9" x14ac:dyDescent="0.4">
      <c r="A39" s="1"/>
      <c r="B39" s="17" t="s">
        <v>70</v>
      </c>
      <c r="C39" s="18"/>
      <c r="D39" s="18"/>
      <c r="E39" s="18">
        <f t="shared" si="0"/>
        <v>0</v>
      </c>
      <c r="F39" s="17" t="s">
        <v>71</v>
      </c>
      <c r="G39" s="18"/>
      <c r="H39" s="18"/>
      <c r="I39" s="18">
        <f t="shared" si="1"/>
        <v>0</v>
      </c>
    </row>
    <row r="40" spans="1:9" x14ac:dyDescent="0.4">
      <c r="A40" s="1"/>
      <c r="B40" s="13" t="s">
        <v>72</v>
      </c>
      <c r="C40" s="14">
        <f>+C41+C42+C43+C44+C45+C46+C47+C48+C49+C50+C51+C52+C53+C54+C55+C56+C57+C58+C59+C60+C61-ABS(C62)</f>
        <v>35052800</v>
      </c>
      <c r="D40" s="14">
        <f>+D41+D42+D43+D44+D45+D46+D47+D48+D49+D50+D51+D52+D53+D54+D55+D56+D57+D58+D59+D60+D61-ABS(D62)</f>
        <v>37552800</v>
      </c>
      <c r="E40" s="14">
        <f t="shared" si="0"/>
        <v>-2500000</v>
      </c>
      <c r="F40" s="17" t="s">
        <v>73</v>
      </c>
      <c r="G40" s="18"/>
      <c r="H40" s="18"/>
      <c r="I40" s="18">
        <f t="shared" si="1"/>
        <v>0</v>
      </c>
    </row>
    <row r="41" spans="1:9" x14ac:dyDescent="0.4">
      <c r="A41" s="1"/>
      <c r="B41" s="15" t="s">
        <v>64</v>
      </c>
      <c r="C41" s="16"/>
      <c r="D41" s="16"/>
      <c r="E41" s="16">
        <f t="shared" si="0"/>
        <v>0</v>
      </c>
      <c r="F41" s="17" t="s">
        <v>74</v>
      </c>
      <c r="G41" s="18"/>
      <c r="H41" s="18"/>
      <c r="I41" s="18">
        <f t="shared" si="1"/>
        <v>0</v>
      </c>
    </row>
    <row r="42" spans="1:9" x14ac:dyDescent="0.4">
      <c r="A42" s="1"/>
      <c r="B42" s="17" t="s">
        <v>66</v>
      </c>
      <c r="C42" s="18"/>
      <c r="D42" s="18"/>
      <c r="E42" s="18">
        <f t="shared" si="0"/>
        <v>0</v>
      </c>
      <c r="F42" s="17" t="s">
        <v>75</v>
      </c>
      <c r="G42" s="18"/>
      <c r="H42" s="18"/>
      <c r="I42" s="18">
        <f t="shared" si="1"/>
        <v>0</v>
      </c>
    </row>
    <row r="43" spans="1:9" x14ac:dyDescent="0.4">
      <c r="A43" s="1"/>
      <c r="B43" s="17" t="s">
        <v>76</v>
      </c>
      <c r="C43" s="18"/>
      <c r="D43" s="18"/>
      <c r="E43" s="18">
        <f t="shared" si="0"/>
        <v>0</v>
      </c>
      <c r="F43" s="17" t="s">
        <v>77</v>
      </c>
      <c r="G43" s="18"/>
      <c r="H43" s="18"/>
      <c r="I43" s="18">
        <f t="shared" si="1"/>
        <v>0</v>
      </c>
    </row>
    <row r="44" spans="1:9" x14ac:dyDescent="0.4">
      <c r="A44" s="1"/>
      <c r="B44" s="17" t="s">
        <v>78</v>
      </c>
      <c r="C44" s="18"/>
      <c r="D44" s="18"/>
      <c r="E44" s="18">
        <f t="shared" si="0"/>
        <v>0</v>
      </c>
      <c r="F44" s="17" t="s">
        <v>79</v>
      </c>
      <c r="G44" s="18"/>
      <c r="H44" s="18"/>
      <c r="I44" s="18">
        <f t="shared" si="1"/>
        <v>0</v>
      </c>
    </row>
    <row r="45" spans="1:9" x14ac:dyDescent="0.4">
      <c r="A45" s="1"/>
      <c r="B45" s="17" t="s">
        <v>80</v>
      </c>
      <c r="C45" s="18"/>
      <c r="D45" s="18"/>
      <c r="E45" s="18">
        <f t="shared" si="0"/>
        <v>0</v>
      </c>
      <c r="F45" s="17" t="s">
        <v>81</v>
      </c>
      <c r="G45" s="18"/>
      <c r="H45" s="18"/>
      <c r="I45" s="18">
        <f t="shared" si="1"/>
        <v>0</v>
      </c>
    </row>
    <row r="46" spans="1:9" x14ac:dyDescent="0.4">
      <c r="A46" s="1"/>
      <c r="B46" s="17" t="s">
        <v>82</v>
      </c>
      <c r="C46" s="18"/>
      <c r="D46" s="18"/>
      <c r="E46" s="18">
        <f t="shared" si="0"/>
        <v>0</v>
      </c>
      <c r="F46" s="13" t="s">
        <v>83</v>
      </c>
      <c r="G46" s="14">
        <f>+G7 +G34</f>
        <v>64243608</v>
      </c>
      <c r="H46" s="14">
        <f>+H7 +H34</f>
        <v>61276813</v>
      </c>
      <c r="I46" s="14">
        <f t="shared" si="1"/>
        <v>2966795</v>
      </c>
    </row>
    <row r="47" spans="1:9" x14ac:dyDescent="0.4">
      <c r="A47" s="1"/>
      <c r="B47" s="17" t="s">
        <v>84</v>
      </c>
      <c r="C47" s="18"/>
      <c r="D47" s="18"/>
      <c r="E47" s="18">
        <f t="shared" si="0"/>
        <v>0</v>
      </c>
      <c r="F47" s="19" t="s">
        <v>85</v>
      </c>
      <c r="G47" s="20"/>
      <c r="H47" s="20"/>
      <c r="I47" s="21"/>
    </row>
    <row r="48" spans="1:9" x14ac:dyDescent="0.4">
      <c r="A48" s="1"/>
      <c r="B48" s="17" t="s">
        <v>86</v>
      </c>
      <c r="C48" s="18"/>
      <c r="D48" s="18"/>
      <c r="E48" s="18">
        <f t="shared" si="0"/>
        <v>0</v>
      </c>
      <c r="F48" s="15" t="s">
        <v>87</v>
      </c>
      <c r="G48" s="16"/>
      <c r="H48" s="16"/>
      <c r="I48" s="16">
        <f t="shared" si="1"/>
        <v>0</v>
      </c>
    </row>
    <row r="49" spans="1:9" x14ac:dyDescent="0.4">
      <c r="A49" s="1"/>
      <c r="B49" s="17" t="s">
        <v>88</v>
      </c>
      <c r="C49" s="18"/>
      <c r="D49" s="18"/>
      <c r="E49" s="18">
        <f t="shared" si="0"/>
        <v>0</v>
      </c>
      <c r="F49" s="17" t="s">
        <v>89</v>
      </c>
      <c r="G49" s="18"/>
      <c r="H49" s="18"/>
      <c r="I49" s="18">
        <f t="shared" si="1"/>
        <v>0</v>
      </c>
    </row>
    <row r="50" spans="1:9" x14ac:dyDescent="0.4">
      <c r="A50" s="1"/>
      <c r="B50" s="17" t="s">
        <v>90</v>
      </c>
      <c r="C50" s="18"/>
      <c r="D50" s="18"/>
      <c r="E50" s="18">
        <f t="shared" si="0"/>
        <v>0</v>
      </c>
      <c r="F50" s="17" t="s">
        <v>91</v>
      </c>
      <c r="G50" s="18"/>
      <c r="H50" s="18"/>
      <c r="I50" s="18">
        <f t="shared" si="1"/>
        <v>0</v>
      </c>
    </row>
    <row r="51" spans="1:9" x14ac:dyDescent="0.4">
      <c r="A51" s="1"/>
      <c r="B51" s="17" t="s">
        <v>92</v>
      </c>
      <c r="C51" s="18"/>
      <c r="D51" s="18"/>
      <c r="E51" s="18">
        <f t="shared" si="0"/>
        <v>0</v>
      </c>
      <c r="F51" s="17" t="s">
        <v>93</v>
      </c>
      <c r="G51" s="18">
        <v>12982670</v>
      </c>
      <c r="H51" s="18">
        <v>16857637</v>
      </c>
      <c r="I51" s="18">
        <f t="shared" si="1"/>
        <v>-3874967</v>
      </c>
    </row>
    <row r="52" spans="1:9" x14ac:dyDescent="0.4">
      <c r="A52" s="1"/>
      <c r="B52" s="17" t="s">
        <v>70</v>
      </c>
      <c r="C52" s="18"/>
      <c r="D52" s="18"/>
      <c r="E52" s="18">
        <f t="shared" si="0"/>
        <v>0</v>
      </c>
      <c r="F52" s="17" t="s">
        <v>94</v>
      </c>
      <c r="G52" s="18">
        <v>-3874967</v>
      </c>
      <c r="H52" s="18">
        <v>-1716256</v>
      </c>
      <c r="I52" s="18">
        <f t="shared" si="1"/>
        <v>-2158711</v>
      </c>
    </row>
    <row r="53" spans="1:9" x14ac:dyDescent="0.4">
      <c r="A53" s="1"/>
      <c r="B53" s="17" t="s">
        <v>95</v>
      </c>
      <c r="C53" s="18"/>
      <c r="D53" s="18"/>
      <c r="E53" s="18">
        <f t="shared" si="0"/>
        <v>0</v>
      </c>
      <c r="F53" s="17"/>
      <c r="G53" s="18"/>
      <c r="H53" s="18"/>
      <c r="I53" s="18"/>
    </row>
    <row r="54" spans="1:9" x14ac:dyDescent="0.4">
      <c r="A54" s="1"/>
      <c r="B54" s="17" t="s">
        <v>96</v>
      </c>
      <c r="C54" s="18"/>
      <c r="D54" s="18"/>
      <c r="E54" s="18">
        <f t="shared" si="0"/>
        <v>0</v>
      </c>
      <c r="F54" s="17"/>
      <c r="G54" s="18"/>
      <c r="H54" s="18"/>
      <c r="I54" s="18"/>
    </row>
    <row r="55" spans="1:9" x14ac:dyDescent="0.4">
      <c r="A55" s="1"/>
      <c r="B55" s="17" t="s">
        <v>97</v>
      </c>
      <c r="C55" s="18">
        <v>31000000</v>
      </c>
      <c r="D55" s="18">
        <v>33500000</v>
      </c>
      <c r="E55" s="18">
        <f t="shared" si="0"/>
        <v>-2500000</v>
      </c>
      <c r="F55" s="17"/>
      <c r="G55" s="18"/>
      <c r="H55" s="18"/>
      <c r="I55" s="18"/>
    </row>
    <row r="56" spans="1:9" x14ac:dyDescent="0.4">
      <c r="A56" s="1"/>
      <c r="B56" s="17" t="s">
        <v>98</v>
      </c>
      <c r="C56" s="18"/>
      <c r="D56" s="18"/>
      <c r="E56" s="18">
        <f t="shared" si="0"/>
        <v>0</v>
      </c>
      <c r="F56" s="17"/>
      <c r="G56" s="18"/>
      <c r="H56" s="18"/>
      <c r="I56" s="18"/>
    </row>
    <row r="57" spans="1:9" x14ac:dyDescent="0.4">
      <c r="A57" s="1"/>
      <c r="B57" s="17" t="s">
        <v>99</v>
      </c>
      <c r="C57" s="18"/>
      <c r="D57" s="18"/>
      <c r="E57" s="18">
        <f t="shared" si="0"/>
        <v>0</v>
      </c>
      <c r="F57" s="17"/>
      <c r="G57" s="18"/>
      <c r="H57" s="18"/>
      <c r="I57" s="18"/>
    </row>
    <row r="58" spans="1:9" x14ac:dyDescent="0.4">
      <c r="A58" s="1"/>
      <c r="B58" s="17" t="s">
        <v>100</v>
      </c>
      <c r="C58" s="18"/>
      <c r="D58" s="18"/>
      <c r="E58" s="18">
        <f t="shared" si="0"/>
        <v>0</v>
      </c>
      <c r="F58" s="17"/>
      <c r="G58" s="18"/>
      <c r="H58" s="18"/>
      <c r="I58" s="18"/>
    </row>
    <row r="59" spans="1:9" x14ac:dyDescent="0.4">
      <c r="A59" s="1"/>
      <c r="B59" s="17" t="s">
        <v>101</v>
      </c>
      <c r="C59" s="18">
        <v>4052800</v>
      </c>
      <c r="D59" s="18">
        <v>4052800</v>
      </c>
      <c r="E59" s="18">
        <f t="shared" si="0"/>
        <v>0</v>
      </c>
      <c r="F59" s="17"/>
      <c r="G59" s="18"/>
      <c r="H59" s="18"/>
      <c r="I59" s="18"/>
    </row>
    <row r="60" spans="1:9" x14ac:dyDescent="0.4">
      <c r="A60" s="1"/>
      <c r="B60" s="17" t="s">
        <v>102</v>
      </c>
      <c r="C60" s="18"/>
      <c r="D60" s="18"/>
      <c r="E60" s="18">
        <f t="shared" si="0"/>
        <v>0</v>
      </c>
      <c r="F60" s="17"/>
      <c r="G60" s="18"/>
      <c r="H60" s="18"/>
      <c r="I60" s="18"/>
    </row>
    <row r="61" spans="1:9" x14ac:dyDescent="0.4">
      <c r="A61" s="1"/>
      <c r="B61" s="17" t="s">
        <v>103</v>
      </c>
      <c r="C61" s="18"/>
      <c r="D61" s="18"/>
      <c r="E61" s="18">
        <f t="shared" si="0"/>
        <v>0</v>
      </c>
      <c r="F61" s="22"/>
      <c r="G61" s="23"/>
      <c r="H61" s="23"/>
      <c r="I61" s="23"/>
    </row>
    <row r="62" spans="1:9" x14ac:dyDescent="0.4">
      <c r="A62" s="1"/>
      <c r="B62" s="22" t="s">
        <v>59</v>
      </c>
      <c r="C62" s="23"/>
      <c r="D62" s="23"/>
      <c r="E62" s="23">
        <f t="shared" si="0"/>
        <v>0</v>
      </c>
      <c r="F62" s="13" t="s">
        <v>104</v>
      </c>
      <c r="G62" s="14">
        <f>+G48 +G49 +G50 +G51</f>
        <v>12982670</v>
      </c>
      <c r="H62" s="14">
        <f>+H48 +H49 +H50 +H51</f>
        <v>16857637</v>
      </c>
      <c r="I62" s="14">
        <f t="shared" si="1"/>
        <v>-3874967</v>
      </c>
    </row>
    <row r="63" spans="1:9" x14ac:dyDescent="0.4">
      <c r="A63" s="1"/>
      <c r="B63" s="13" t="s">
        <v>105</v>
      </c>
      <c r="C63" s="14">
        <f>+C7 +C34</f>
        <v>77226278</v>
      </c>
      <c r="D63" s="14">
        <f>+D7 +D34</f>
        <v>78134450</v>
      </c>
      <c r="E63" s="14">
        <f t="shared" si="0"/>
        <v>-908172</v>
      </c>
      <c r="F63" s="24" t="s">
        <v>106</v>
      </c>
      <c r="G63" s="25">
        <f>+G46 +G62</f>
        <v>77226278</v>
      </c>
      <c r="H63" s="25">
        <f>+H46 +H62</f>
        <v>78134450</v>
      </c>
      <c r="I63" s="25">
        <f t="shared" si="1"/>
        <v>-908172</v>
      </c>
    </row>
  </sheetData>
  <mergeCells count="5">
    <mergeCell ref="B2:I2"/>
    <mergeCell ref="B3:I3"/>
    <mergeCell ref="B5:E5"/>
    <mergeCell ref="F5:I5"/>
    <mergeCell ref="F47:I47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DDB6-BD53-46C4-BB5D-CEF6FD1F5B43}">
  <sheetPr>
    <pageSetUpPr fitToPage="1"/>
  </sheetPr>
  <dimension ref="A1:I63"/>
  <sheetViews>
    <sheetView showGridLines="0" workbookViewId="0"/>
  </sheetViews>
  <sheetFormatPr defaultRowHeight="18.75" x14ac:dyDescent="0.4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107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+C8+C9+C10+C11+C12+C13+C14+C15+C16+C17+C18+C19+C20+C21+C22+C23+C24+C25+C26+C27+C28+C29+C30+C31+C32-ABS(C33)</f>
        <v>148506963</v>
      </c>
      <c r="D7" s="14">
        <f>+D8+D9+D10+D11+D12+D13+D14+D15+D16+D17+D18+D19+D20+D21+D22+D23+D24+D25+D26+D27+D28+D29+D30+D31+D32-ABS(D33)</f>
        <v>143459410</v>
      </c>
      <c r="E7" s="14">
        <f>C7-D7</f>
        <v>5047553</v>
      </c>
      <c r="F7" s="13" t="s">
        <v>10</v>
      </c>
      <c r="G7" s="14">
        <f>+G8+G9+G10+G11+G12+G13+G14+G15+G16+G17+G18+G19+G20+G21+G22+G23+G24+G25+G26+G27+G28+G29+G30</f>
        <v>75393193</v>
      </c>
      <c r="H7" s="14">
        <f>+H8+H9+H10+H11+H12+H13+H14+H15+H16+H17+H18+H19+H20+H21+H22+H23+H24+H25+H26+H27+H28+H29+H30</f>
        <v>72232738</v>
      </c>
      <c r="I7" s="14">
        <f>G7-H7</f>
        <v>3160455</v>
      </c>
    </row>
    <row r="8" spans="1:9" x14ac:dyDescent="0.4">
      <c r="A8" s="1"/>
      <c r="B8" s="15" t="s">
        <v>11</v>
      </c>
      <c r="C8" s="16">
        <v>51418580</v>
      </c>
      <c r="D8" s="16">
        <v>42693244</v>
      </c>
      <c r="E8" s="16">
        <f t="shared" ref="E8:E63" si="0">C8-D8</f>
        <v>8725336</v>
      </c>
      <c r="F8" s="15" t="s">
        <v>12</v>
      </c>
      <c r="G8" s="16"/>
      <c r="H8" s="16"/>
      <c r="I8" s="16">
        <f t="shared" ref="I8:I30" si="1">G8-H8</f>
        <v>0</v>
      </c>
    </row>
    <row r="9" spans="1:9" x14ac:dyDescent="0.4">
      <c r="A9" s="1"/>
      <c r="B9" s="17" t="s">
        <v>13</v>
      </c>
      <c r="C9" s="18"/>
      <c r="D9" s="18"/>
      <c r="E9" s="18">
        <f t="shared" si="0"/>
        <v>0</v>
      </c>
      <c r="F9" s="17" t="s">
        <v>14</v>
      </c>
      <c r="G9" s="18">
        <v>23449993</v>
      </c>
      <c r="H9" s="18">
        <v>18741582</v>
      </c>
      <c r="I9" s="18">
        <f t="shared" si="1"/>
        <v>4708411</v>
      </c>
    </row>
    <row r="10" spans="1:9" x14ac:dyDescent="0.4">
      <c r="A10" s="1"/>
      <c r="B10" s="17" t="s">
        <v>15</v>
      </c>
      <c r="C10" s="18">
        <v>91557874</v>
      </c>
      <c r="D10" s="18">
        <v>94890444</v>
      </c>
      <c r="E10" s="18">
        <f t="shared" si="0"/>
        <v>-3332570</v>
      </c>
      <c r="F10" s="17" t="s">
        <v>16</v>
      </c>
      <c r="G10" s="18"/>
      <c r="H10" s="18"/>
      <c r="I10" s="18">
        <f t="shared" si="1"/>
        <v>0</v>
      </c>
    </row>
    <row r="11" spans="1:9" x14ac:dyDescent="0.4">
      <c r="A11" s="1"/>
      <c r="B11" s="17" t="s">
        <v>17</v>
      </c>
      <c r="C11" s="18"/>
      <c r="D11" s="18">
        <v>399000</v>
      </c>
      <c r="E11" s="18">
        <f t="shared" si="0"/>
        <v>-399000</v>
      </c>
      <c r="F11" s="17" t="s">
        <v>18</v>
      </c>
      <c r="G11" s="18"/>
      <c r="H11" s="18"/>
      <c r="I11" s="18">
        <f t="shared" si="1"/>
        <v>0</v>
      </c>
    </row>
    <row r="12" spans="1:9" x14ac:dyDescent="0.4">
      <c r="A12" s="1"/>
      <c r="B12" s="17" t="s">
        <v>19</v>
      </c>
      <c r="C12" s="18">
        <v>328000</v>
      </c>
      <c r="D12" s="18"/>
      <c r="E12" s="18">
        <f t="shared" si="0"/>
        <v>328000</v>
      </c>
      <c r="F12" s="17" t="s">
        <v>20</v>
      </c>
      <c r="G12" s="18"/>
      <c r="H12" s="18"/>
      <c r="I12" s="18">
        <f t="shared" si="1"/>
        <v>0</v>
      </c>
    </row>
    <row r="13" spans="1:9" x14ac:dyDescent="0.4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>
        <v>49760000</v>
      </c>
      <c r="H13" s="18">
        <v>49760000</v>
      </c>
      <c r="I13" s="18">
        <f t="shared" si="1"/>
        <v>0</v>
      </c>
    </row>
    <row r="14" spans="1:9" x14ac:dyDescent="0.4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>
        <v>1500000</v>
      </c>
      <c r="H14" s="18">
        <v>3113489</v>
      </c>
      <c r="I14" s="18">
        <f t="shared" si="1"/>
        <v>-1613489</v>
      </c>
    </row>
    <row r="15" spans="1:9" x14ac:dyDescent="0.4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>
        <v>583200</v>
      </c>
      <c r="H15" s="18">
        <v>583200</v>
      </c>
      <c r="I15" s="18">
        <f t="shared" si="1"/>
        <v>0</v>
      </c>
    </row>
    <row r="16" spans="1:9" x14ac:dyDescent="0.4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x14ac:dyDescent="0.4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x14ac:dyDescent="0.4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x14ac:dyDescent="0.4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x14ac:dyDescent="0.4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/>
      <c r="H20" s="18"/>
      <c r="I20" s="18">
        <f t="shared" si="1"/>
        <v>0</v>
      </c>
    </row>
    <row r="21" spans="1:9" x14ac:dyDescent="0.4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x14ac:dyDescent="0.4">
      <c r="A22" s="1"/>
      <c r="B22" s="17" t="s">
        <v>39</v>
      </c>
      <c r="C22" s="18">
        <v>383945</v>
      </c>
      <c r="D22" s="18">
        <v>384806</v>
      </c>
      <c r="E22" s="18">
        <f t="shared" si="0"/>
        <v>-861</v>
      </c>
      <c r="F22" s="17" t="s">
        <v>40</v>
      </c>
      <c r="G22" s="18"/>
      <c r="H22" s="18"/>
      <c r="I22" s="18">
        <f t="shared" si="1"/>
        <v>0</v>
      </c>
    </row>
    <row r="23" spans="1:9" x14ac:dyDescent="0.4">
      <c r="A23" s="1"/>
      <c r="B23" s="17" t="s">
        <v>41</v>
      </c>
      <c r="C23" s="18"/>
      <c r="D23" s="18"/>
      <c r="E23" s="18">
        <f t="shared" si="0"/>
        <v>0</v>
      </c>
      <c r="F23" s="17" t="s">
        <v>42</v>
      </c>
      <c r="G23" s="18"/>
      <c r="H23" s="18"/>
      <c r="I23" s="18">
        <f t="shared" si="1"/>
        <v>0</v>
      </c>
    </row>
    <row r="24" spans="1:9" x14ac:dyDescent="0.4">
      <c r="A24" s="1"/>
      <c r="B24" s="17" t="s">
        <v>43</v>
      </c>
      <c r="C24" s="18">
        <v>818564</v>
      </c>
      <c r="D24" s="18">
        <v>1059119</v>
      </c>
      <c r="E24" s="18">
        <f t="shared" si="0"/>
        <v>-240555</v>
      </c>
      <c r="F24" s="17" t="s">
        <v>44</v>
      </c>
      <c r="G24" s="18"/>
      <c r="H24" s="18"/>
      <c r="I24" s="18">
        <f t="shared" si="1"/>
        <v>0</v>
      </c>
    </row>
    <row r="25" spans="1:9" x14ac:dyDescent="0.4">
      <c r="A25" s="1"/>
      <c r="B25" s="17" t="s">
        <v>45</v>
      </c>
      <c r="C25" s="18"/>
      <c r="D25" s="18"/>
      <c r="E25" s="18">
        <f t="shared" si="0"/>
        <v>0</v>
      </c>
      <c r="F25" s="17" t="s">
        <v>46</v>
      </c>
      <c r="G25" s="18"/>
      <c r="H25" s="18"/>
      <c r="I25" s="18">
        <f t="shared" si="1"/>
        <v>0</v>
      </c>
    </row>
    <row r="26" spans="1:9" x14ac:dyDescent="0.4">
      <c r="A26" s="1"/>
      <c r="B26" s="17" t="s">
        <v>47</v>
      </c>
      <c r="C26" s="18"/>
      <c r="D26" s="18"/>
      <c r="E26" s="18">
        <f t="shared" si="0"/>
        <v>0</v>
      </c>
      <c r="F26" s="17" t="s">
        <v>48</v>
      </c>
      <c r="G26" s="18"/>
      <c r="H26" s="18"/>
      <c r="I26" s="18">
        <f t="shared" si="1"/>
        <v>0</v>
      </c>
    </row>
    <row r="27" spans="1:9" x14ac:dyDescent="0.4">
      <c r="A27" s="1"/>
      <c r="B27" s="17" t="s">
        <v>49</v>
      </c>
      <c r="C27" s="18">
        <v>4000000</v>
      </c>
      <c r="D27" s="18">
        <v>4000000</v>
      </c>
      <c r="E27" s="18">
        <f t="shared" si="0"/>
        <v>0</v>
      </c>
      <c r="F27" s="17" t="s">
        <v>50</v>
      </c>
      <c r="G27" s="18"/>
      <c r="H27" s="18"/>
      <c r="I27" s="18">
        <f t="shared" si="1"/>
        <v>0</v>
      </c>
    </row>
    <row r="28" spans="1:9" x14ac:dyDescent="0.4">
      <c r="A28" s="1"/>
      <c r="B28" s="17" t="s">
        <v>51</v>
      </c>
      <c r="C28" s="18"/>
      <c r="D28" s="18"/>
      <c r="E28" s="18">
        <f t="shared" si="0"/>
        <v>0</v>
      </c>
      <c r="F28" s="17" t="s">
        <v>52</v>
      </c>
      <c r="G28" s="18">
        <v>100000</v>
      </c>
      <c r="H28" s="18">
        <v>34467</v>
      </c>
      <c r="I28" s="18">
        <f t="shared" si="1"/>
        <v>65533</v>
      </c>
    </row>
    <row r="29" spans="1:9" x14ac:dyDescent="0.4">
      <c r="A29" s="1"/>
      <c r="B29" s="17" t="s">
        <v>53</v>
      </c>
      <c r="C29" s="18"/>
      <c r="D29" s="18"/>
      <c r="E29" s="18">
        <f t="shared" si="0"/>
        <v>0</v>
      </c>
      <c r="F29" s="17" t="s">
        <v>54</v>
      </c>
      <c r="G29" s="18"/>
      <c r="H29" s="18"/>
      <c r="I29" s="18">
        <f t="shared" si="1"/>
        <v>0</v>
      </c>
    </row>
    <row r="30" spans="1:9" x14ac:dyDescent="0.4">
      <c r="A30" s="1"/>
      <c r="B30" s="17" t="s">
        <v>55</v>
      </c>
      <c r="C30" s="18"/>
      <c r="D30" s="18"/>
      <c r="E30" s="18">
        <f t="shared" si="0"/>
        <v>0</v>
      </c>
      <c r="F30" s="17" t="s">
        <v>56</v>
      </c>
      <c r="G30" s="18"/>
      <c r="H30" s="18"/>
      <c r="I30" s="18">
        <f t="shared" si="1"/>
        <v>0</v>
      </c>
    </row>
    <row r="31" spans="1:9" x14ac:dyDescent="0.4">
      <c r="A31" s="1"/>
      <c r="B31" s="17" t="s">
        <v>57</v>
      </c>
      <c r="C31" s="18"/>
      <c r="D31" s="18">
        <v>32797</v>
      </c>
      <c r="E31" s="18">
        <f t="shared" si="0"/>
        <v>-32797</v>
      </c>
      <c r="F31" s="17"/>
      <c r="G31" s="18"/>
      <c r="H31" s="18"/>
      <c r="I31" s="18"/>
    </row>
    <row r="32" spans="1:9" x14ac:dyDescent="0.4">
      <c r="A32" s="1"/>
      <c r="B32" s="17" t="s">
        <v>58</v>
      </c>
      <c r="C32" s="18"/>
      <c r="D32" s="18"/>
      <c r="E32" s="18">
        <f t="shared" si="0"/>
        <v>0</v>
      </c>
      <c r="F32" s="17"/>
      <c r="G32" s="18"/>
      <c r="H32" s="18"/>
      <c r="I32" s="18"/>
    </row>
    <row r="33" spans="1:9" x14ac:dyDescent="0.4">
      <c r="A33" s="1"/>
      <c r="B33" s="17" t="s">
        <v>59</v>
      </c>
      <c r="C33" s="18"/>
      <c r="D33" s="18"/>
      <c r="E33" s="18">
        <f t="shared" si="0"/>
        <v>0</v>
      </c>
      <c r="F33" s="17"/>
      <c r="G33" s="18"/>
      <c r="H33" s="18"/>
      <c r="I33" s="18"/>
    </row>
    <row r="34" spans="1:9" x14ac:dyDescent="0.4">
      <c r="A34" s="1"/>
      <c r="B34" s="13" t="s">
        <v>60</v>
      </c>
      <c r="C34" s="14">
        <f>+C35 +C40</f>
        <v>1593164954</v>
      </c>
      <c r="D34" s="14">
        <f>+D35 +D40</f>
        <v>1645480501</v>
      </c>
      <c r="E34" s="14">
        <f t="shared" si="0"/>
        <v>-52315547</v>
      </c>
      <c r="F34" s="13" t="s">
        <v>61</v>
      </c>
      <c r="G34" s="14">
        <f>+G35+G36+G37+G38+G39+G40+G41+G42+G43+G44+G45</f>
        <v>175601650</v>
      </c>
      <c r="H34" s="14">
        <f>+H35+H36+H37+H38+H39+H40+H41+H42+H43+H44+H45</f>
        <v>224682900</v>
      </c>
      <c r="I34" s="14">
        <f t="shared" ref="I34:I46" si="2">G34-H34</f>
        <v>-49081250</v>
      </c>
    </row>
    <row r="35" spans="1:9" x14ac:dyDescent="0.4">
      <c r="A35" s="1"/>
      <c r="B35" s="13" t="s">
        <v>62</v>
      </c>
      <c r="C35" s="14">
        <f>+C36+C37+C38+C39</f>
        <v>1364486625</v>
      </c>
      <c r="D35" s="14">
        <f>+D36+D37+D38+D39</f>
        <v>1413149338</v>
      </c>
      <c r="E35" s="14">
        <f t="shared" si="0"/>
        <v>-48662713</v>
      </c>
      <c r="F35" s="15" t="s">
        <v>63</v>
      </c>
      <c r="G35" s="16">
        <v>121065000</v>
      </c>
      <c r="H35" s="16">
        <v>170825000</v>
      </c>
      <c r="I35" s="16">
        <f t="shared" si="2"/>
        <v>-49760000</v>
      </c>
    </row>
    <row r="36" spans="1:9" x14ac:dyDescent="0.4">
      <c r="A36" s="1"/>
      <c r="B36" s="15" t="s">
        <v>64</v>
      </c>
      <c r="C36" s="16">
        <v>682500000</v>
      </c>
      <c r="D36" s="16">
        <v>682500000</v>
      </c>
      <c r="E36" s="16">
        <f t="shared" si="0"/>
        <v>0</v>
      </c>
      <c r="F36" s="17" t="s">
        <v>65</v>
      </c>
      <c r="G36" s="18">
        <v>12000000</v>
      </c>
      <c r="H36" s="18">
        <v>13500000</v>
      </c>
      <c r="I36" s="18">
        <f t="shared" si="2"/>
        <v>-1500000</v>
      </c>
    </row>
    <row r="37" spans="1:9" x14ac:dyDescent="0.4">
      <c r="A37" s="1"/>
      <c r="B37" s="17" t="s">
        <v>66</v>
      </c>
      <c r="C37" s="18">
        <v>681986625</v>
      </c>
      <c r="D37" s="18">
        <v>730649338</v>
      </c>
      <c r="E37" s="18">
        <f t="shared" si="0"/>
        <v>-48662713</v>
      </c>
      <c r="F37" s="17" t="s">
        <v>67</v>
      </c>
      <c r="G37" s="18">
        <v>1263600</v>
      </c>
      <c r="H37" s="18">
        <v>1846800</v>
      </c>
      <c r="I37" s="18">
        <f t="shared" si="2"/>
        <v>-583200</v>
      </c>
    </row>
    <row r="38" spans="1:9" x14ac:dyDescent="0.4">
      <c r="A38" s="1"/>
      <c r="B38" s="17" t="s">
        <v>68</v>
      </c>
      <c r="C38" s="18"/>
      <c r="D38" s="18"/>
      <c r="E38" s="18">
        <f t="shared" si="0"/>
        <v>0</v>
      </c>
      <c r="F38" s="17" t="s">
        <v>69</v>
      </c>
      <c r="G38" s="18"/>
      <c r="H38" s="18"/>
      <c r="I38" s="18">
        <f t="shared" si="2"/>
        <v>0</v>
      </c>
    </row>
    <row r="39" spans="1:9" x14ac:dyDescent="0.4">
      <c r="A39" s="1"/>
      <c r="B39" s="17" t="s">
        <v>70</v>
      </c>
      <c r="C39" s="18"/>
      <c r="D39" s="18"/>
      <c r="E39" s="18">
        <f t="shared" si="0"/>
        <v>0</v>
      </c>
      <c r="F39" s="17" t="s">
        <v>71</v>
      </c>
      <c r="G39" s="18"/>
      <c r="H39" s="18"/>
      <c r="I39" s="18">
        <f t="shared" si="2"/>
        <v>0</v>
      </c>
    </row>
    <row r="40" spans="1:9" x14ac:dyDescent="0.4">
      <c r="A40" s="1"/>
      <c r="B40" s="13" t="s">
        <v>72</v>
      </c>
      <c r="C40" s="14">
        <f>+C41+C42+C43+C44+C45+C46+C47+C48+C49+C50+C51+C52+C53+C54+C55+C56+C57+C58+C59+C60+C61-ABS(C62)</f>
        <v>228678329</v>
      </c>
      <c r="D40" s="14">
        <f>+D41+D42+D43+D44+D45+D46+D47+D48+D49+D50+D51+D52+D53+D54+D55+D56+D57+D58+D59+D60+D61-ABS(D62)</f>
        <v>232331163</v>
      </c>
      <c r="E40" s="14">
        <f t="shared" si="0"/>
        <v>-3652834</v>
      </c>
      <c r="F40" s="17" t="s">
        <v>73</v>
      </c>
      <c r="G40" s="18"/>
      <c r="H40" s="18"/>
      <c r="I40" s="18">
        <f t="shared" si="2"/>
        <v>0</v>
      </c>
    </row>
    <row r="41" spans="1:9" x14ac:dyDescent="0.4">
      <c r="A41" s="1"/>
      <c r="B41" s="15" t="s">
        <v>64</v>
      </c>
      <c r="C41" s="16"/>
      <c r="D41" s="16"/>
      <c r="E41" s="16">
        <f t="shared" si="0"/>
        <v>0</v>
      </c>
      <c r="F41" s="17" t="s">
        <v>74</v>
      </c>
      <c r="G41" s="18">
        <v>41273050</v>
      </c>
      <c r="H41" s="18">
        <v>38511100</v>
      </c>
      <c r="I41" s="18">
        <f t="shared" si="2"/>
        <v>2761950</v>
      </c>
    </row>
    <row r="42" spans="1:9" x14ac:dyDescent="0.4">
      <c r="A42" s="1"/>
      <c r="B42" s="17" t="s">
        <v>66</v>
      </c>
      <c r="C42" s="18">
        <v>27224412</v>
      </c>
      <c r="D42" s="18">
        <v>30012746</v>
      </c>
      <c r="E42" s="18">
        <f t="shared" si="0"/>
        <v>-2788334</v>
      </c>
      <c r="F42" s="17" t="s">
        <v>75</v>
      </c>
      <c r="G42" s="18"/>
      <c r="H42" s="18"/>
      <c r="I42" s="18">
        <f t="shared" si="2"/>
        <v>0</v>
      </c>
    </row>
    <row r="43" spans="1:9" x14ac:dyDescent="0.4">
      <c r="A43" s="1"/>
      <c r="B43" s="17" t="s">
        <v>76</v>
      </c>
      <c r="C43" s="18">
        <v>34365643</v>
      </c>
      <c r="D43" s="18">
        <v>35619100</v>
      </c>
      <c r="E43" s="18">
        <f t="shared" si="0"/>
        <v>-1253457</v>
      </c>
      <c r="F43" s="17" t="s">
        <v>77</v>
      </c>
      <c r="G43" s="18"/>
      <c r="H43" s="18"/>
      <c r="I43" s="18">
        <f t="shared" si="2"/>
        <v>0</v>
      </c>
    </row>
    <row r="44" spans="1:9" x14ac:dyDescent="0.4">
      <c r="A44" s="1"/>
      <c r="B44" s="17" t="s">
        <v>78</v>
      </c>
      <c r="C44" s="18"/>
      <c r="D44" s="18"/>
      <c r="E44" s="18">
        <f t="shared" si="0"/>
        <v>0</v>
      </c>
      <c r="F44" s="17" t="s">
        <v>79</v>
      </c>
      <c r="G44" s="18"/>
      <c r="H44" s="18"/>
      <c r="I44" s="18">
        <f t="shared" si="2"/>
        <v>0</v>
      </c>
    </row>
    <row r="45" spans="1:9" x14ac:dyDescent="0.4">
      <c r="A45" s="1"/>
      <c r="B45" s="17" t="s">
        <v>80</v>
      </c>
      <c r="C45" s="18">
        <v>294677</v>
      </c>
      <c r="D45" s="18">
        <v>799832</v>
      </c>
      <c r="E45" s="18">
        <f t="shared" si="0"/>
        <v>-505155</v>
      </c>
      <c r="F45" s="17" t="s">
        <v>81</v>
      </c>
      <c r="G45" s="18"/>
      <c r="H45" s="18"/>
      <c r="I45" s="18">
        <f t="shared" si="2"/>
        <v>0</v>
      </c>
    </row>
    <row r="46" spans="1:9" x14ac:dyDescent="0.4">
      <c r="A46" s="1"/>
      <c r="B46" s="17" t="s">
        <v>82</v>
      </c>
      <c r="C46" s="18">
        <v>20147159</v>
      </c>
      <c r="D46" s="18">
        <v>17490974</v>
      </c>
      <c r="E46" s="18">
        <f t="shared" si="0"/>
        <v>2656185</v>
      </c>
      <c r="F46" s="13" t="s">
        <v>83</v>
      </c>
      <c r="G46" s="14">
        <f>+G7 +G34</f>
        <v>250994843</v>
      </c>
      <c r="H46" s="14">
        <f>+H7 +H34</f>
        <v>296915638</v>
      </c>
      <c r="I46" s="14">
        <f t="shared" si="2"/>
        <v>-45920795</v>
      </c>
    </row>
    <row r="47" spans="1:9" x14ac:dyDescent="0.4">
      <c r="A47" s="1"/>
      <c r="B47" s="17" t="s">
        <v>84</v>
      </c>
      <c r="C47" s="18"/>
      <c r="D47" s="18"/>
      <c r="E47" s="18">
        <f t="shared" si="0"/>
        <v>0</v>
      </c>
      <c r="F47" s="19" t="s">
        <v>85</v>
      </c>
      <c r="G47" s="20"/>
      <c r="H47" s="20"/>
      <c r="I47" s="21"/>
    </row>
    <row r="48" spans="1:9" x14ac:dyDescent="0.4">
      <c r="A48" s="1"/>
      <c r="B48" s="17" t="s">
        <v>86</v>
      </c>
      <c r="C48" s="18">
        <v>1846800</v>
      </c>
      <c r="D48" s="18">
        <v>2430000</v>
      </c>
      <c r="E48" s="18">
        <f t="shared" si="0"/>
        <v>-583200</v>
      </c>
      <c r="F48" s="15" t="s">
        <v>87</v>
      </c>
      <c r="G48" s="16">
        <v>841371410</v>
      </c>
      <c r="H48" s="16">
        <v>841371410</v>
      </c>
      <c r="I48" s="16">
        <f t="shared" ref="I48:I52" si="3">G48-H48</f>
        <v>0</v>
      </c>
    </row>
    <row r="49" spans="1:9" x14ac:dyDescent="0.4">
      <c r="A49" s="1"/>
      <c r="B49" s="17" t="s">
        <v>88</v>
      </c>
      <c r="C49" s="18">
        <v>193200</v>
      </c>
      <c r="D49" s="18">
        <v>193200</v>
      </c>
      <c r="E49" s="18">
        <f t="shared" si="0"/>
        <v>0</v>
      </c>
      <c r="F49" s="17" t="s">
        <v>89</v>
      </c>
      <c r="G49" s="18">
        <v>398586108</v>
      </c>
      <c r="H49" s="18">
        <v>409226755</v>
      </c>
      <c r="I49" s="18">
        <f t="shared" si="3"/>
        <v>-10640647</v>
      </c>
    </row>
    <row r="50" spans="1:9" x14ac:dyDescent="0.4">
      <c r="A50" s="1"/>
      <c r="B50" s="17" t="s">
        <v>90</v>
      </c>
      <c r="C50" s="18">
        <v>174386</v>
      </c>
      <c r="D50" s="18">
        <v>216211</v>
      </c>
      <c r="E50" s="18">
        <f t="shared" si="0"/>
        <v>-41825</v>
      </c>
      <c r="F50" s="17" t="s">
        <v>91</v>
      </c>
      <c r="G50" s="18">
        <v>10003002</v>
      </c>
      <c r="H50" s="18">
        <v>10002000</v>
      </c>
      <c r="I50" s="18">
        <f t="shared" si="3"/>
        <v>1002</v>
      </c>
    </row>
    <row r="51" spans="1:9" x14ac:dyDescent="0.4">
      <c r="A51" s="1"/>
      <c r="B51" s="17" t="s">
        <v>92</v>
      </c>
      <c r="C51" s="18"/>
      <c r="D51" s="18"/>
      <c r="E51" s="18">
        <f t="shared" si="0"/>
        <v>0</v>
      </c>
      <c r="F51" s="17" t="s">
        <v>93</v>
      </c>
      <c r="G51" s="18">
        <v>240716554</v>
      </c>
      <c r="H51" s="18">
        <v>231424108</v>
      </c>
      <c r="I51" s="18">
        <f t="shared" si="3"/>
        <v>9292446</v>
      </c>
    </row>
    <row r="52" spans="1:9" x14ac:dyDescent="0.4">
      <c r="A52" s="1"/>
      <c r="B52" s="17" t="s">
        <v>70</v>
      </c>
      <c r="C52" s="18"/>
      <c r="D52" s="18"/>
      <c r="E52" s="18">
        <f t="shared" si="0"/>
        <v>0</v>
      </c>
      <c r="F52" s="17" t="s">
        <v>94</v>
      </c>
      <c r="G52" s="18">
        <v>9293448</v>
      </c>
      <c r="H52" s="18">
        <v>-724298</v>
      </c>
      <c r="I52" s="18">
        <f t="shared" si="3"/>
        <v>10017746</v>
      </c>
    </row>
    <row r="53" spans="1:9" x14ac:dyDescent="0.4">
      <c r="A53" s="1"/>
      <c r="B53" s="17" t="s">
        <v>95</v>
      </c>
      <c r="C53" s="18"/>
      <c r="D53" s="18"/>
      <c r="E53" s="18">
        <f t="shared" si="0"/>
        <v>0</v>
      </c>
      <c r="F53" s="17"/>
      <c r="G53" s="18"/>
      <c r="H53" s="18"/>
      <c r="I53" s="18"/>
    </row>
    <row r="54" spans="1:9" x14ac:dyDescent="0.4">
      <c r="A54" s="1"/>
      <c r="B54" s="17" t="s">
        <v>96</v>
      </c>
      <c r="C54" s="18"/>
      <c r="D54" s="18"/>
      <c r="E54" s="18">
        <f t="shared" si="0"/>
        <v>0</v>
      </c>
      <c r="F54" s="17"/>
      <c r="G54" s="18"/>
      <c r="H54" s="18"/>
      <c r="I54" s="18"/>
    </row>
    <row r="55" spans="1:9" x14ac:dyDescent="0.4">
      <c r="A55" s="1"/>
      <c r="B55" s="17" t="s">
        <v>97</v>
      </c>
      <c r="C55" s="18">
        <v>93000000</v>
      </c>
      <c r="D55" s="18">
        <v>97000000</v>
      </c>
      <c r="E55" s="18">
        <f t="shared" si="0"/>
        <v>-4000000</v>
      </c>
      <c r="F55" s="17"/>
      <c r="G55" s="18"/>
      <c r="H55" s="18"/>
      <c r="I55" s="18"/>
    </row>
    <row r="56" spans="1:9" x14ac:dyDescent="0.4">
      <c r="A56" s="1"/>
      <c r="B56" s="17" t="s">
        <v>98</v>
      </c>
      <c r="C56" s="18">
        <v>41273050</v>
      </c>
      <c r="D56" s="18">
        <v>38511100</v>
      </c>
      <c r="E56" s="18">
        <f t="shared" si="0"/>
        <v>2761950</v>
      </c>
      <c r="F56" s="17"/>
      <c r="G56" s="18"/>
      <c r="H56" s="18"/>
      <c r="I56" s="18"/>
    </row>
    <row r="57" spans="1:9" x14ac:dyDescent="0.4">
      <c r="A57" s="1"/>
      <c r="B57" s="17" t="s">
        <v>99</v>
      </c>
      <c r="C57" s="18"/>
      <c r="D57" s="18"/>
      <c r="E57" s="18">
        <f t="shared" si="0"/>
        <v>0</v>
      </c>
      <c r="F57" s="17"/>
      <c r="G57" s="18"/>
      <c r="H57" s="18"/>
      <c r="I57" s="18"/>
    </row>
    <row r="58" spans="1:9" x14ac:dyDescent="0.4">
      <c r="A58" s="1"/>
      <c r="B58" s="17" t="s">
        <v>100</v>
      </c>
      <c r="C58" s="18">
        <v>10003002</v>
      </c>
      <c r="D58" s="18">
        <v>10002000</v>
      </c>
      <c r="E58" s="18">
        <f t="shared" si="0"/>
        <v>1002</v>
      </c>
      <c r="F58" s="17"/>
      <c r="G58" s="18"/>
      <c r="H58" s="18"/>
      <c r="I58" s="18"/>
    </row>
    <row r="59" spans="1:9" x14ac:dyDescent="0.4">
      <c r="A59" s="1"/>
      <c r="B59" s="17" t="s">
        <v>101</v>
      </c>
      <c r="C59" s="18">
        <v>156000</v>
      </c>
      <c r="D59" s="18">
        <v>56000</v>
      </c>
      <c r="E59" s="18">
        <f t="shared" si="0"/>
        <v>100000</v>
      </c>
      <c r="F59" s="17"/>
      <c r="G59" s="18"/>
      <c r="H59" s="18"/>
      <c r="I59" s="18"/>
    </row>
    <row r="60" spans="1:9" x14ac:dyDescent="0.4">
      <c r="A60" s="1"/>
      <c r="B60" s="17" t="s">
        <v>102</v>
      </c>
      <c r="C60" s="18"/>
      <c r="D60" s="18"/>
      <c r="E60" s="18">
        <f t="shared" si="0"/>
        <v>0</v>
      </c>
      <c r="F60" s="17"/>
      <c r="G60" s="18"/>
      <c r="H60" s="18"/>
      <c r="I60" s="18"/>
    </row>
    <row r="61" spans="1:9" x14ac:dyDescent="0.4">
      <c r="A61" s="1"/>
      <c r="B61" s="17" t="s">
        <v>103</v>
      </c>
      <c r="C61" s="18"/>
      <c r="D61" s="18"/>
      <c r="E61" s="18">
        <f t="shared" si="0"/>
        <v>0</v>
      </c>
      <c r="F61" s="22"/>
      <c r="G61" s="23"/>
      <c r="H61" s="23"/>
      <c r="I61" s="23"/>
    </row>
    <row r="62" spans="1:9" x14ac:dyDescent="0.4">
      <c r="A62" s="1"/>
      <c r="B62" s="22" t="s">
        <v>59</v>
      </c>
      <c r="C62" s="23"/>
      <c r="D62" s="23"/>
      <c r="E62" s="23">
        <f t="shared" si="0"/>
        <v>0</v>
      </c>
      <c r="F62" s="13" t="s">
        <v>104</v>
      </c>
      <c r="G62" s="14">
        <f>+G48 +G49 +G50 +G51</f>
        <v>1490677074</v>
      </c>
      <c r="H62" s="14">
        <f>+H48 +H49 +H50 +H51</f>
        <v>1492024273</v>
      </c>
      <c r="I62" s="14">
        <f t="shared" ref="I62:I63" si="4">G62-H62</f>
        <v>-1347199</v>
      </c>
    </row>
    <row r="63" spans="1:9" x14ac:dyDescent="0.4">
      <c r="A63" s="1"/>
      <c r="B63" s="13" t="s">
        <v>105</v>
      </c>
      <c r="C63" s="14">
        <f>+C7 +C34</f>
        <v>1741671917</v>
      </c>
      <c r="D63" s="14">
        <f>+D7 +D34</f>
        <v>1788939911</v>
      </c>
      <c r="E63" s="14">
        <f t="shared" si="0"/>
        <v>-47267994</v>
      </c>
      <c r="F63" s="24" t="s">
        <v>106</v>
      </c>
      <c r="G63" s="25">
        <f>+G46 +G62</f>
        <v>1741671917</v>
      </c>
      <c r="H63" s="25">
        <f>+H46 +H62</f>
        <v>1788939911</v>
      </c>
      <c r="I63" s="25">
        <f t="shared" si="4"/>
        <v>-47267994</v>
      </c>
    </row>
  </sheetData>
  <mergeCells count="5">
    <mergeCell ref="B2:I2"/>
    <mergeCell ref="B3:I3"/>
    <mergeCell ref="B5:E5"/>
    <mergeCell ref="F5:I5"/>
    <mergeCell ref="F47:I47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C985-6FF2-462A-9102-DF01B7ED5E95}">
  <sheetPr>
    <pageSetUpPr fitToPage="1"/>
  </sheetPr>
  <dimension ref="A1:I63"/>
  <sheetViews>
    <sheetView showGridLines="0" workbookViewId="0"/>
  </sheetViews>
  <sheetFormatPr defaultRowHeight="18.75" x14ac:dyDescent="0.4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108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+C8+C9+C10+C11+C12+C13+C14+C15+C16+C17+C18+C19+C20+C21+C22+C23+C24+C25+C26+C27+C28+C29+C30+C31+C32-ABS(C33)</f>
        <v>20851555</v>
      </c>
      <c r="D7" s="14">
        <f>+D8+D9+D10+D11+D12+D13+D14+D15+D16+D17+D18+D19+D20+D21+D22+D23+D24+D25+D26+D27+D28+D29+D30+D31+D32-ABS(D33)</f>
        <v>27205232</v>
      </c>
      <c r="E7" s="14">
        <f>C7-D7</f>
        <v>-6353677</v>
      </c>
      <c r="F7" s="13" t="s">
        <v>10</v>
      </c>
      <c r="G7" s="14">
        <f>+G8+G9+G10+G11+G12+G13+G14+G15+G16+G17+G18+G19+G20+G21+G22+G23+G24+G25+G26+G27+G28+G29+G30</f>
        <v>19570655</v>
      </c>
      <c r="H7" s="14">
        <f>+H8+H9+H10+H11+H12+H13+H14+H15+H16+H17+H18+H19+H20+H21+H22+H23+H24+H25+H26+H27+H28+H29+H30</f>
        <v>19334517</v>
      </c>
      <c r="I7" s="14">
        <f>G7-H7</f>
        <v>236138</v>
      </c>
    </row>
    <row r="8" spans="1:9" x14ac:dyDescent="0.4">
      <c r="A8" s="1"/>
      <c r="B8" s="15" t="s">
        <v>11</v>
      </c>
      <c r="C8" s="16">
        <v>6057283</v>
      </c>
      <c r="D8" s="16">
        <v>9957025</v>
      </c>
      <c r="E8" s="16">
        <f t="shared" ref="E8:E63" si="0">C8-D8</f>
        <v>-3899742</v>
      </c>
      <c r="F8" s="15" t="s">
        <v>12</v>
      </c>
      <c r="G8" s="16"/>
      <c r="H8" s="16"/>
      <c r="I8" s="16">
        <f t="shared" ref="I8:I30" si="1">G8-H8</f>
        <v>0</v>
      </c>
    </row>
    <row r="9" spans="1:9" x14ac:dyDescent="0.4">
      <c r="A9" s="1"/>
      <c r="B9" s="17" t="s">
        <v>13</v>
      </c>
      <c r="C9" s="18"/>
      <c r="D9" s="18"/>
      <c r="E9" s="18">
        <f t="shared" si="0"/>
        <v>0</v>
      </c>
      <c r="F9" s="17" t="s">
        <v>14</v>
      </c>
      <c r="G9" s="18">
        <v>4132347</v>
      </c>
      <c r="H9" s="18">
        <v>5211587</v>
      </c>
      <c r="I9" s="18">
        <f t="shared" si="1"/>
        <v>-1079240</v>
      </c>
    </row>
    <row r="10" spans="1:9" x14ac:dyDescent="0.4">
      <c r="A10" s="1"/>
      <c r="B10" s="17" t="s">
        <v>15</v>
      </c>
      <c r="C10" s="18">
        <v>14193011</v>
      </c>
      <c r="D10" s="18">
        <v>16721004</v>
      </c>
      <c r="E10" s="18">
        <f t="shared" si="0"/>
        <v>-2527993</v>
      </c>
      <c r="F10" s="17" t="s">
        <v>16</v>
      </c>
      <c r="G10" s="18"/>
      <c r="H10" s="18"/>
      <c r="I10" s="18">
        <f t="shared" si="1"/>
        <v>0</v>
      </c>
    </row>
    <row r="11" spans="1:9" x14ac:dyDescent="0.4">
      <c r="A11" s="1"/>
      <c r="B11" s="17" t="s">
        <v>17</v>
      </c>
      <c r="C11" s="18">
        <v>65416</v>
      </c>
      <c r="D11" s="18"/>
      <c r="E11" s="18">
        <f t="shared" si="0"/>
        <v>65416</v>
      </c>
      <c r="F11" s="17" t="s">
        <v>18</v>
      </c>
      <c r="G11" s="18"/>
      <c r="H11" s="18"/>
      <c r="I11" s="18">
        <f t="shared" si="1"/>
        <v>0</v>
      </c>
    </row>
    <row r="12" spans="1:9" x14ac:dyDescent="0.4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x14ac:dyDescent="0.4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>
        <v>6910272</v>
      </c>
      <c r="H13" s="18">
        <v>6840000</v>
      </c>
      <c r="I13" s="18">
        <f t="shared" si="1"/>
        <v>70272</v>
      </c>
    </row>
    <row r="14" spans="1:9" x14ac:dyDescent="0.4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>
        <v>5973728</v>
      </c>
      <c r="H14" s="18">
        <v>4822930</v>
      </c>
      <c r="I14" s="18">
        <f t="shared" si="1"/>
        <v>1150798</v>
      </c>
    </row>
    <row r="15" spans="1:9" x14ac:dyDescent="0.4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x14ac:dyDescent="0.4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x14ac:dyDescent="0.4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x14ac:dyDescent="0.4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x14ac:dyDescent="0.4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x14ac:dyDescent="0.4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>
        <v>1084308</v>
      </c>
      <c r="H20" s="18"/>
      <c r="I20" s="18">
        <f t="shared" si="1"/>
        <v>1084308</v>
      </c>
    </row>
    <row r="21" spans="1:9" x14ac:dyDescent="0.4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x14ac:dyDescent="0.4">
      <c r="A22" s="1"/>
      <c r="B22" s="17" t="s">
        <v>39</v>
      </c>
      <c r="C22" s="18">
        <v>85725</v>
      </c>
      <c r="D22" s="18">
        <v>78229</v>
      </c>
      <c r="E22" s="18">
        <f t="shared" si="0"/>
        <v>7496</v>
      </c>
      <c r="F22" s="17" t="s">
        <v>40</v>
      </c>
      <c r="G22" s="18"/>
      <c r="H22" s="18"/>
      <c r="I22" s="18">
        <f t="shared" si="1"/>
        <v>0</v>
      </c>
    </row>
    <row r="23" spans="1:9" x14ac:dyDescent="0.4">
      <c r="A23" s="1"/>
      <c r="B23" s="17" t="s">
        <v>41</v>
      </c>
      <c r="C23" s="18"/>
      <c r="D23" s="18"/>
      <c r="E23" s="18">
        <f t="shared" si="0"/>
        <v>0</v>
      </c>
      <c r="F23" s="17" t="s">
        <v>42</v>
      </c>
      <c r="G23" s="18"/>
      <c r="H23" s="18"/>
      <c r="I23" s="18">
        <f t="shared" si="1"/>
        <v>0</v>
      </c>
    </row>
    <row r="24" spans="1:9" x14ac:dyDescent="0.4">
      <c r="A24" s="1"/>
      <c r="B24" s="17" t="s">
        <v>43</v>
      </c>
      <c r="C24" s="18">
        <v>450120</v>
      </c>
      <c r="D24" s="18">
        <v>448974</v>
      </c>
      <c r="E24" s="18">
        <f t="shared" si="0"/>
        <v>1146</v>
      </c>
      <c r="F24" s="17" t="s">
        <v>44</v>
      </c>
      <c r="G24" s="18"/>
      <c r="H24" s="18"/>
      <c r="I24" s="18">
        <f t="shared" si="1"/>
        <v>0</v>
      </c>
    </row>
    <row r="25" spans="1:9" x14ac:dyDescent="0.4">
      <c r="A25" s="1"/>
      <c r="B25" s="17" t="s">
        <v>45</v>
      </c>
      <c r="C25" s="18"/>
      <c r="D25" s="18"/>
      <c r="E25" s="18">
        <f t="shared" si="0"/>
        <v>0</v>
      </c>
      <c r="F25" s="17" t="s">
        <v>46</v>
      </c>
      <c r="G25" s="18"/>
      <c r="H25" s="18"/>
      <c r="I25" s="18">
        <f t="shared" si="1"/>
        <v>0</v>
      </c>
    </row>
    <row r="26" spans="1:9" x14ac:dyDescent="0.4">
      <c r="A26" s="1"/>
      <c r="B26" s="17" t="s">
        <v>47</v>
      </c>
      <c r="C26" s="18"/>
      <c r="D26" s="18"/>
      <c r="E26" s="18">
        <f t="shared" si="0"/>
        <v>0</v>
      </c>
      <c r="F26" s="17" t="s">
        <v>48</v>
      </c>
      <c r="G26" s="18"/>
      <c r="H26" s="18"/>
      <c r="I26" s="18">
        <f t="shared" si="1"/>
        <v>0</v>
      </c>
    </row>
    <row r="27" spans="1:9" x14ac:dyDescent="0.4">
      <c r="A27" s="1"/>
      <c r="B27" s="17" t="s">
        <v>49</v>
      </c>
      <c r="C27" s="18"/>
      <c r="D27" s="18"/>
      <c r="E27" s="18">
        <f t="shared" si="0"/>
        <v>0</v>
      </c>
      <c r="F27" s="17" t="s">
        <v>50</v>
      </c>
      <c r="G27" s="18"/>
      <c r="H27" s="18"/>
      <c r="I27" s="18">
        <f t="shared" si="1"/>
        <v>0</v>
      </c>
    </row>
    <row r="28" spans="1:9" x14ac:dyDescent="0.4">
      <c r="A28" s="1"/>
      <c r="B28" s="17" t="s">
        <v>51</v>
      </c>
      <c r="C28" s="18"/>
      <c r="D28" s="18"/>
      <c r="E28" s="18">
        <f t="shared" si="0"/>
        <v>0</v>
      </c>
      <c r="F28" s="17" t="s">
        <v>52</v>
      </c>
      <c r="G28" s="18">
        <v>1470000</v>
      </c>
      <c r="H28" s="18">
        <v>2460000</v>
      </c>
      <c r="I28" s="18">
        <f t="shared" si="1"/>
        <v>-990000</v>
      </c>
    </row>
    <row r="29" spans="1:9" x14ac:dyDescent="0.4">
      <c r="A29" s="1"/>
      <c r="B29" s="17" t="s">
        <v>53</v>
      </c>
      <c r="C29" s="18"/>
      <c r="D29" s="18"/>
      <c r="E29" s="18">
        <f t="shared" si="0"/>
        <v>0</v>
      </c>
      <c r="F29" s="17" t="s">
        <v>54</v>
      </c>
      <c r="G29" s="18"/>
      <c r="H29" s="18"/>
      <c r="I29" s="18">
        <f t="shared" si="1"/>
        <v>0</v>
      </c>
    </row>
    <row r="30" spans="1:9" x14ac:dyDescent="0.4">
      <c r="A30" s="1"/>
      <c r="B30" s="17" t="s">
        <v>55</v>
      </c>
      <c r="C30" s="18"/>
      <c r="D30" s="18"/>
      <c r="E30" s="18">
        <f t="shared" si="0"/>
        <v>0</v>
      </c>
      <c r="F30" s="17" t="s">
        <v>56</v>
      </c>
      <c r="G30" s="18"/>
      <c r="H30" s="18"/>
      <c r="I30" s="18">
        <f t="shared" si="1"/>
        <v>0</v>
      </c>
    </row>
    <row r="31" spans="1:9" x14ac:dyDescent="0.4">
      <c r="A31" s="1"/>
      <c r="B31" s="17" t="s">
        <v>57</v>
      </c>
      <c r="C31" s="18"/>
      <c r="D31" s="18"/>
      <c r="E31" s="18">
        <f t="shared" si="0"/>
        <v>0</v>
      </c>
      <c r="F31" s="17"/>
      <c r="G31" s="18"/>
      <c r="H31" s="18"/>
      <c r="I31" s="18"/>
    </row>
    <row r="32" spans="1:9" x14ac:dyDescent="0.4">
      <c r="A32" s="1"/>
      <c r="B32" s="17" t="s">
        <v>58</v>
      </c>
      <c r="C32" s="18"/>
      <c r="D32" s="18"/>
      <c r="E32" s="18">
        <f t="shared" si="0"/>
        <v>0</v>
      </c>
      <c r="F32" s="17"/>
      <c r="G32" s="18"/>
      <c r="H32" s="18"/>
      <c r="I32" s="18"/>
    </row>
    <row r="33" spans="1:9" x14ac:dyDescent="0.4">
      <c r="A33" s="1"/>
      <c r="B33" s="17" t="s">
        <v>59</v>
      </c>
      <c r="C33" s="18"/>
      <c r="D33" s="18"/>
      <c r="E33" s="18">
        <f t="shared" si="0"/>
        <v>0</v>
      </c>
      <c r="F33" s="17"/>
      <c r="G33" s="18"/>
      <c r="H33" s="18"/>
      <c r="I33" s="18"/>
    </row>
    <row r="34" spans="1:9" x14ac:dyDescent="0.4">
      <c r="A34" s="1"/>
      <c r="B34" s="13" t="s">
        <v>60</v>
      </c>
      <c r="C34" s="14">
        <f>+C35 +C40</f>
        <v>157602009</v>
      </c>
      <c r="D34" s="14">
        <f>+D35 +D40</f>
        <v>160676459</v>
      </c>
      <c r="E34" s="14">
        <f t="shared" si="0"/>
        <v>-3074450</v>
      </c>
      <c r="F34" s="13" t="s">
        <v>61</v>
      </c>
      <c r="G34" s="14">
        <f>+G35+G36+G37+G38+G39+G40+G41+G42+G43+G44+G45</f>
        <v>91935700</v>
      </c>
      <c r="H34" s="14">
        <f>+H35+H36+H37+H38+H39+H40+H41+H42+H43+H44+H45</f>
        <v>99801615</v>
      </c>
      <c r="I34" s="14">
        <f t="shared" ref="I34:I46" si="2">G34-H34</f>
        <v>-7865915</v>
      </c>
    </row>
    <row r="35" spans="1:9" x14ac:dyDescent="0.4">
      <c r="A35" s="1"/>
      <c r="B35" s="13" t="s">
        <v>62</v>
      </c>
      <c r="C35" s="14">
        <f>+C36+C37+C38+C39</f>
        <v>8660935</v>
      </c>
      <c r="D35" s="14">
        <f>+D36+D37+D38+D39</f>
        <v>8660935</v>
      </c>
      <c r="E35" s="14">
        <f t="shared" si="0"/>
        <v>0</v>
      </c>
      <c r="F35" s="15" t="s">
        <v>63</v>
      </c>
      <c r="G35" s="16">
        <v>45523872</v>
      </c>
      <c r="H35" s="16">
        <v>53010000</v>
      </c>
      <c r="I35" s="16">
        <f t="shared" si="2"/>
        <v>-7486128</v>
      </c>
    </row>
    <row r="36" spans="1:9" x14ac:dyDescent="0.4">
      <c r="A36" s="1"/>
      <c r="B36" s="15" t="s">
        <v>64</v>
      </c>
      <c r="C36" s="16">
        <v>8660935</v>
      </c>
      <c r="D36" s="16">
        <v>8660935</v>
      </c>
      <c r="E36" s="16">
        <f t="shared" si="0"/>
        <v>0</v>
      </c>
      <c r="F36" s="17" t="s">
        <v>65</v>
      </c>
      <c r="G36" s="18">
        <v>40060128</v>
      </c>
      <c r="H36" s="18">
        <v>41816415</v>
      </c>
      <c r="I36" s="18">
        <f t="shared" si="2"/>
        <v>-1756287</v>
      </c>
    </row>
    <row r="37" spans="1:9" x14ac:dyDescent="0.4">
      <c r="A37" s="1"/>
      <c r="B37" s="17" t="s">
        <v>66</v>
      </c>
      <c r="C37" s="18"/>
      <c r="D37" s="18"/>
      <c r="E37" s="18">
        <f t="shared" si="0"/>
        <v>0</v>
      </c>
      <c r="F37" s="17" t="s">
        <v>67</v>
      </c>
      <c r="G37" s="18"/>
      <c r="H37" s="18"/>
      <c r="I37" s="18">
        <f t="shared" si="2"/>
        <v>0</v>
      </c>
    </row>
    <row r="38" spans="1:9" x14ac:dyDescent="0.4">
      <c r="A38" s="1"/>
      <c r="B38" s="17" t="s">
        <v>68</v>
      </c>
      <c r="C38" s="18"/>
      <c r="D38" s="18"/>
      <c r="E38" s="18">
        <f t="shared" si="0"/>
        <v>0</v>
      </c>
      <c r="F38" s="17" t="s">
        <v>69</v>
      </c>
      <c r="G38" s="18"/>
      <c r="H38" s="18"/>
      <c r="I38" s="18">
        <f t="shared" si="2"/>
        <v>0</v>
      </c>
    </row>
    <row r="39" spans="1:9" x14ac:dyDescent="0.4">
      <c r="A39" s="1"/>
      <c r="B39" s="17" t="s">
        <v>70</v>
      </c>
      <c r="C39" s="18"/>
      <c r="D39" s="18"/>
      <c r="E39" s="18">
        <f t="shared" si="0"/>
        <v>0</v>
      </c>
      <c r="F39" s="17" t="s">
        <v>71</v>
      </c>
      <c r="G39" s="18"/>
      <c r="H39" s="18"/>
      <c r="I39" s="18">
        <f t="shared" si="2"/>
        <v>0</v>
      </c>
    </row>
    <row r="40" spans="1:9" x14ac:dyDescent="0.4">
      <c r="A40" s="1"/>
      <c r="B40" s="13" t="s">
        <v>72</v>
      </c>
      <c r="C40" s="14">
        <f>+C41+C42+C43+C44+C45+C46+C47+C48+C49+C50+C51+C52+C53+C54+C55+C56+C57+C58+C59+C60+C61-ABS(C62)</f>
        <v>148941074</v>
      </c>
      <c r="D40" s="14">
        <f>+D41+D42+D43+D44+D45+D46+D47+D48+D49+D50+D51+D52+D53+D54+D55+D56+D57+D58+D59+D60+D61-ABS(D62)</f>
        <v>152015524</v>
      </c>
      <c r="E40" s="14">
        <f t="shared" si="0"/>
        <v>-3074450</v>
      </c>
      <c r="F40" s="17" t="s">
        <v>73</v>
      </c>
      <c r="G40" s="18"/>
      <c r="H40" s="18"/>
      <c r="I40" s="18">
        <f t="shared" si="2"/>
        <v>0</v>
      </c>
    </row>
    <row r="41" spans="1:9" x14ac:dyDescent="0.4">
      <c r="A41" s="1"/>
      <c r="B41" s="15" t="s">
        <v>64</v>
      </c>
      <c r="C41" s="16"/>
      <c r="D41" s="16"/>
      <c r="E41" s="16">
        <f t="shared" si="0"/>
        <v>0</v>
      </c>
      <c r="F41" s="17" t="s">
        <v>74</v>
      </c>
      <c r="G41" s="18">
        <v>6351700</v>
      </c>
      <c r="H41" s="18">
        <v>4975200</v>
      </c>
      <c r="I41" s="18">
        <f t="shared" si="2"/>
        <v>1376500</v>
      </c>
    </row>
    <row r="42" spans="1:9" x14ac:dyDescent="0.4">
      <c r="A42" s="1"/>
      <c r="B42" s="17" t="s">
        <v>66</v>
      </c>
      <c r="C42" s="18">
        <v>135853152</v>
      </c>
      <c r="D42" s="18">
        <v>140234061</v>
      </c>
      <c r="E42" s="18">
        <f t="shared" si="0"/>
        <v>-4380909</v>
      </c>
      <c r="F42" s="17" t="s">
        <v>75</v>
      </c>
      <c r="G42" s="18"/>
      <c r="H42" s="18"/>
      <c r="I42" s="18">
        <f t="shared" si="2"/>
        <v>0</v>
      </c>
    </row>
    <row r="43" spans="1:9" x14ac:dyDescent="0.4">
      <c r="A43" s="1"/>
      <c r="B43" s="17" t="s">
        <v>76</v>
      </c>
      <c r="C43" s="18">
        <v>3579697</v>
      </c>
      <c r="D43" s="18">
        <v>3661883</v>
      </c>
      <c r="E43" s="18">
        <f t="shared" si="0"/>
        <v>-82186</v>
      </c>
      <c r="F43" s="17" t="s">
        <v>77</v>
      </c>
      <c r="G43" s="18"/>
      <c r="H43" s="18"/>
      <c r="I43" s="18">
        <f t="shared" si="2"/>
        <v>0</v>
      </c>
    </row>
    <row r="44" spans="1:9" x14ac:dyDescent="0.4">
      <c r="A44" s="1"/>
      <c r="B44" s="17" t="s">
        <v>78</v>
      </c>
      <c r="C44" s="18"/>
      <c r="D44" s="18"/>
      <c r="E44" s="18">
        <f t="shared" si="0"/>
        <v>0</v>
      </c>
      <c r="F44" s="17" t="s">
        <v>79</v>
      </c>
      <c r="G44" s="18"/>
      <c r="H44" s="18"/>
      <c r="I44" s="18">
        <f t="shared" si="2"/>
        <v>0</v>
      </c>
    </row>
    <row r="45" spans="1:9" x14ac:dyDescent="0.4">
      <c r="A45" s="1"/>
      <c r="B45" s="17" t="s">
        <v>80</v>
      </c>
      <c r="C45" s="18">
        <v>547608</v>
      </c>
      <c r="D45" s="18">
        <v>800347</v>
      </c>
      <c r="E45" s="18">
        <f t="shared" si="0"/>
        <v>-252739</v>
      </c>
      <c r="F45" s="17" t="s">
        <v>81</v>
      </c>
      <c r="G45" s="18"/>
      <c r="H45" s="18"/>
      <c r="I45" s="18">
        <f t="shared" si="2"/>
        <v>0</v>
      </c>
    </row>
    <row r="46" spans="1:9" x14ac:dyDescent="0.4">
      <c r="A46" s="1"/>
      <c r="B46" s="17" t="s">
        <v>82</v>
      </c>
      <c r="C46" s="18">
        <v>892903</v>
      </c>
      <c r="D46" s="18">
        <v>628019</v>
      </c>
      <c r="E46" s="18">
        <f t="shared" si="0"/>
        <v>264884</v>
      </c>
      <c r="F46" s="13" t="s">
        <v>83</v>
      </c>
      <c r="G46" s="14">
        <f>+G7 +G34</f>
        <v>111506355</v>
      </c>
      <c r="H46" s="14">
        <f>+H7 +H34</f>
        <v>119136132</v>
      </c>
      <c r="I46" s="14">
        <f t="shared" si="2"/>
        <v>-7629777</v>
      </c>
    </row>
    <row r="47" spans="1:9" x14ac:dyDescent="0.4">
      <c r="A47" s="1"/>
      <c r="B47" s="17" t="s">
        <v>84</v>
      </c>
      <c r="C47" s="18"/>
      <c r="D47" s="18"/>
      <c r="E47" s="18">
        <f t="shared" si="0"/>
        <v>0</v>
      </c>
      <c r="F47" s="19" t="s">
        <v>85</v>
      </c>
      <c r="G47" s="20"/>
      <c r="H47" s="20"/>
      <c r="I47" s="21"/>
    </row>
    <row r="48" spans="1:9" x14ac:dyDescent="0.4">
      <c r="A48" s="1"/>
      <c r="B48" s="17" t="s">
        <v>86</v>
      </c>
      <c r="C48" s="18"/>
      <c r="D48" s="18"/>
      <c r="E48" s="18">
        <f t="shared" si="0"/>
        <v>0</v>
      </c>
      <c r="F48" s="15" t="s">
        <v>87</v>
      </c>
      <c r="G48" s="16">
        <v>8660935</v>
      </c>
      <c r="H48" s="16">
        <v>8660935</v>
      </c>
      <c r="I48" s="16">
        <f t="shared" ref="I48:I52" si="3">G48-H48</f>
        <v>0</v>
      </c>
    </row>
    <row r="49" spans="1:9" x14ac:dyDescent="0.4">
      <c r="A49" s="1"/>
      <c r="B49" s="17" t="s">
        <v>88</v>
      </c>
      <c r="C49" s="18">
        <v>1716014</v>
      </c>
      <c r="D49" s="18">
        <v>1716014</v>
      </c>
      <c r="E49" s="18">
        <f t="shared" si="0"/>
        <v>0</v>
      </c>
      <c r="F49" s="17" t="s">
        <v>89</v>
      </c>
      <c r="G49" s="18">
        <v>12143896</v>
      </c>
      <c r="H49" s="18">
        <v>12303671</v>
      </c>
      <c r="I49" s="18">
        <f t="shared" si="3"/>
        <v>-159775</v>
      </c>
    </row>
    <row r="50" spans="1:9" x14ac:dyDescent="0.4">
      <c r="A50" s="1"/>
      <c r="B50" s="17" t="s">
        <v>90</v>
      </c>
      <c r="C50" s="18"/>
      <c r="D50" s="18"/>
      <c r="E50" s="18">
        <f t="shared" si="0"/>
        <v>0</v>
      </c>
      <c r="F50" s="17" t="s">
        <v>91</v>
      </c>
      <c r="G50" s="18"/>
      <c r="H50" s="18"/>
      <c r="I50" s="18">
        <f t="shared" si="3"/>
        <v>0</v>
      </c>
    </row>
    <row r="51" spans="1:9" x14ac:dyDescent="0.4">
      <c r="A51" s="1"/>
      <c r="B51" s="17" t="s">
        <v>92</v>
      </c>
      <c r="C51" s="18"/>
      <c r="D51" s="18"/>
      <c r="E51" s="18">
        <f t="shared" si="0"/>
        <v>0</v>
      </c>
      <c r="F51" s="17" t="s">
        <v>93</v>
      </c>
      <c r="G51" s="18">
        <v>46142378</v>
      </c>
      <c r="H51" s="18">
        <v>47780953</v>
      </c>
      <c r="I51" s="18">
        <f t="shared" si="3"/>
        <v>-1638575</v>
      </c>
    </row>
    <row r="52" spans="1:9" x14ac:dyDescent="0.4">
      <c r="A52" s="1"/>
      <c r="B52" s="17" t="s">
        <v>70</v>
      </c>
      <c r="C52" s="18"/>
      <c r="D52" s="18"/>
      <c r="E52" s="18">
        <f t="shared" si="0"/>
        <v>0</v>
      </c>
      <c r="F52" s="17" t="s">
        <v>94</v>
      </c>
      <c r="G52" s="18">
        <v>-1638575</v>
      </c>
      <c r="H52" s="18">
        <v>10156089</v>
      </c>
      <c r="I52" s="18">
        <f t="shared" si="3"/>
        <v>-11794664</v>
      </c>
    </row>
    <row r="53" spans="1:9" x14ac:dyDescent="0.4">
      <c r="A53" s="1"/>
      <c r="B53" s="17" t="s">
        <v>95</v>
      </c>
      <c r="C53" s="18"/>
      <c r="D53" s="18"/>
      <c r="E53" s="18">
        <f t="shared" si="0"/>
        <v>0</v>
      </c>
      <c r="F53" s="17"/>
      <c r="G53" s="18"/>
      <c r="H53" s="18"/>
      <c r="I53" s="18"/>
    </row>
    <row r="54" spans="1:9" x14ac:dyDescent="0.4">
      <c r="A54" s="1"/>
      <c r="B54" s="17" t="s">
        <v>96</v>
      </c>
      <c r="C54" s="18"/>
      <c r="D54" s="18"/>
      <c r="E54" s="18">
        <f t="shared" si="0"/>
        <v>0</v>
      </c>
      <c r="F54" s="17"/>
      <c r="G54" s="18"/>
      <c r="H54" s="18"/>
      <c r="I54" s="18"/>
    </row>
    <row r="55" spans="1:9" x14ac:dyDescent="0.4">
      <c r="A55" s="1"/>
      <c r="B55" s="17" t="s">
        <v>97</v>
      </c>
      <c r="C55" s="18"/>
      <c r="D55" s="18"/>
      <c r="E55" s="18">
        <f t="shared" si="0"/>
        <v>0</v>
      </c>
      <c r="F55" s="17"/>
      <c r="G55" s="18"/>
      <c r="H55" s="18"/>
      <c r="I55" s="18"/>
    </row>
    <row r="56" spans="1:9" x14ac:dyDescent="0.4">
      <c r="A56" s="1"/>
      <c r="B56" s="17" t="s">
        <v>98</v>
      </c>
      <c r="C56" s="18">
        <v>6351700</v>
      </c>
      <c r="D56" s="18">
        <v>4975200</v>
      </c>
      <c r="E56" s="18">
        <f t="shared" si="0"/>
        <v>1376500</v>
      </c>
      <c r="F56" s="17"/>
      <c r="G56" s="18"/>
      <c r="H56" s="18"/>
      <c r="I56" s="18"/>
    </row>
    <row r="57" spans="1:9" x14ac:dyDescent="0.4">
      <c r="A57" s="1"/>
      <c r="B57" s="17" t="s">
        <v>99</v>
      </c>
      <c r="C57" s="18"/>
      <c r="D57" s="18"/>
      <c r="E57" s="18">
        <f t="shared" si="0"/>
        <v>0</v>
      </c>
      <c r="F57" s="17"/>
      <c r="G57" s="18"/>
      <c r="H57" s="18"/>
      <c r="I57" s="18"/>
    </row>
    <row r="58" spans="1:9" x14ac:dyDescent="0.4">
      <c r="A58" s="1"/>
      <c r="B58" s="17" t="s">
        <v>100</v>
      </c>
      <c r="C58" s="18"/>
      <c r="D58" s="18"/>
      <c r="E58" s="18">
        <f t="shared" si="0"/>
        <v>0</v>
      </c>
      <c r="F58" s="17"/>
      <c r="G58" s="18"/>
      <c r="H58" s="18"/>
      <c r="I58" s="18"/>
    </row>
    <row r="59" spans="1:9" x14ac:dyDescent="0.4">
      <c r="A59" s="1"/>
      <c r="B59" s="17" t="s">
        <v>101</v>
      </c>
      <c r="C59" s="18"/>
      <c r="D59" s="18"/>
      <c r="E59" s="18">
        <f t="shared" si="0"/>
        <v>0</v>
      </c>
      <c r="F59" s="17"/>
      <c r="G59" s="18"/>
      <c r="H59" s="18"/>
      <c r="I59" s="18"/>
    </row>
    <row r="60" spans="1:9" x14ac:dyDescent="0.4">
      <c r="A60" s="1"/>
      <c r="B60" s="17" t="s">
        <v>102</v>
      </c>
      <c r="C60" s="18"/>
      <c r="D60" s="18"/>
      <c r="E60" s="18">
        <f t="shared" si="0"/>
        <v>0</v>
      </c>
      <c r="F60" s="17"/>
      <c r="G60" s="18"/>
      <c r="H60" s="18"/>
      <c r="I60" s="18"/>
    </row>
    <row r="61" spans="1:9" x14ac:dyDescent="0.4">
      <c r="A61" s="1"/>
      <c r="B61" s="17" t="s">
        <v>103</v>
      </c>
      <c r="C61" s="18"/>
      <c r="D61" s="18"/>
      <c r="E61" s="18">
        <f t="shared" si="0"/>
        <v>0</v>
      </c>
      <c r="F61" s="22"/>
      <c r="G61" s="23"/>
      <c r="H61" s="23"/>
      <c r="I61" s="23"/>
    </row>
    <row r="62" spans="1:9" x14ac:dyDescent="0.4">
      <c r="A62" s="1"/>
      <c r="B62" s="22" t="s">
        <v>59</v>
      </c>
      <c r="C62" s="23"/>
      <c r="D62" s="23"/>
      <c r="E62" s="23">
        <f t="shared" si="0"/>
        <v>0</v>
      </c>
      <c r="F62" s="13" t="s">
        <v>104</v>
      </c>
      <c r="G62" s="14">
        <f>+G48 +G49 +G50 +G51</f>
        <v>66947209</v>
      </c>
      <c r="H62" s="14">
        <f>+H48 +H49 +H50 +H51</f>
        <v>68745559</v>
      </c>
      <c r="I62" s="14">
        <f t="shared" ref="I62:I63" si="4">G62-H62</f>
        <v>-1798350</v>
      </c>
    </row>
    <row r="63" spans="1:9" x14ac:dyDescent="0.4">
      <c r="A63" s="1"/>
      <c r="B63" s="13" t="s">
        <v>105</v>
      </c>
      <c r="C63" s="14">
        <f>+C7 +C34</f>
        <v>178453564</v>
      </c>
      <c r="D63" s="14">
        <f>+D7 +D34</f>
        <v>187881691</v>
      </c>
      <c r="E63" s="14">
        <f t="shared" si="0"/>
        <v>-9428127</v>
      </c>
      <c r="F63" s="24" t="s">
        <v>106</v>
      </c>
      <c r="G63" s="25">
        <f>+G46 +G62</f>
        <v>178453564</v>
      </c>
      <c r="H63" s="25">
        <f>+H46 +H62</f>
        <v>187881691</v>
      </c>
      <c r="I63" s="25">
        <f t="shared" si="4"/>
        <v>-9428127</v>
      </c>
    </row>
  </sheetData>
  <mergeCells count="5">
    <mergeCell ref="B2:I2"/>
    <mergeCell ref="B3:I3"/>
    <mergeCell ref="B5:E5"/>
    <mergeCell ref="F5:I5"/>
    <mergeCell ref="F47:I47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F3784-DDD8-47CE-9FCE-347E233DA717}">
  <sheetPr>
    <pageSetUpPr fitToPage="1"/>
  </sheetPr>
  <dimension ref="A1:I63"/>
  <sheetViews>
    <sheetView showGridLines="0" workbookViewId="0"/>
  </sheetViews>
  <sheetFormatPr defaultRowHeight="18.75" x14ac:dyDescent="0.4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109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+C8+C9+C10+C11+C12+C13+C14+C15+C16+C17+C18+C19+C20+C21+C22+C23+C24+C25+C26+C27+C28+C29+C30+C31+C32-ABS(C33)</f>
        <v>13399479</v>
      </c>
      <c r="D7" s="14">
        <f>+D8+D9+D10+D11+D12+D13+D14+D15+D16+D17+D18+D19+D20+D21+D22+D23+D24+D25+D26+D27+D28+D29+D30+D31+D32-ABS(D33)</f>
        <v>15342866</v>
      </c>
      <c r="E7" s="14">
        <f>C7-D7</f>
        <v>-1943387</v>
      </c>
      <c r="F7" s="13" t="s">
        <v>10</v>
      </c>
      <c r="G7" s="14">
        <f>+G8+G9+G10+G11+G12+G13+G14+G15+G16+G17+G18+G19+G20+G21+G22+G23+G24+G25+G26+G27+G28+G29+G30</f>
        <v>4358996</v>
      </c>
      <c r="H7" s="14">
        <f>+H8+H9+H10+H11+H12+H13+H14+H15+H16+H17+H18+H19+H20+H21+H22+H23+H24+H25+H26+H27+H28+H29+H30</f>
        <v>4362673</v>
      </c>
      <c r="I7" s="14">
        <f>G7-H7</f>
        <v>-3677</v>
      </c>
    </row>
    <row r="8" spans="1:9" x14ac:dyDescent="0.4">
      <c r="A8" s="1"/>
      <c r="B8" s="15" t="s">
        <v>11</v>
      </c>
      <c r="C8" s="16">
        <v>4473102</v>
      </c>
      <c r="D8" s="16">
        <v>6773118</v>
      </c>
      <c r="E8" s="16">
        <f t="shared" ref="E8:E63" si="0">C8-D8</f>
        <v>-2300016</v>
      </c>
      <c r="F8" s="15" t="s">
        <v>12</v>
      </c>
      <c r="G8" s="16"/>
      <c r="H8" s="16"/>
      <c r="I8" s="16">
        <f t="shared" ref="I8:I30" si="1">G8-H8</f>
        <v>0</v>
      </c>
    </row>
    <row r="9" spans="1:9" x14ac:dyDescent="0.4">
      <c r="A9" s="1"/>
      <c r="B9" s="17" t="s">
        <v>13</v>
      </c>
      <c r="C9" s="18"/>
      <c r="D9" s="18"/>
      <c r="E9" s="18">
        <f t="shared" si="0"/>
        <v>0</v>
      </c>
      <c r="F9" s="17" t="s">
        <v>14</v>
      </c>
      <c r="G9" s="18">
        <v>1854542</v>
      </c>
      <c r="H9" s="18">
        <v>1842103</v>
      </c>
      <c r="I9" s="18">
        <f t="shared" si="1"/>
        <v>12439</v>
      </c>
    </row>
    <row r="10" spans="1:9" x14ac:dyDescent="0.4">
      <c r="A10" s="1"/>
      <c r="B10" s="17" t="s">
        <v>15</v>
      </c>
      <c r="C10" s="18">
        <v>8625410</v>
      </c>
      <c r="D10" s="18">
        <v>8500762</v>
      </c>
      <c r="E10" s="18">
        <f t="shared" si="0"/>
        <v>124648</v>
      </c>
      <c r="F10" s="17" t="s">
        <v>16</v>
      </c>
      <c r="G10" s="18"/>
      <c r="H10" s="18"/>
      <c r="I10" s="18">
        <f t="shared" si="1"/>
        <v>0</v>
      </c>
    </row>
    <row r="11" spans="1:9" x14ac:dyDescent="0.4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x14ac:dyDescent="0.4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x14ac:dyDescent="0.4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x14ac:dyDescent="0.4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/>
      <c r="H14" s="18"/>
      <c r="I14" s="18">
        <f t="shared" si="1"/>
        <v>0</v>
      </c>
    </row>
    <row r="15" spans="1:9" x14ac:dyDescent="0.4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x14ac:dyDescent="0.4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x14ac:dyDescent="0.4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x14ac:dyDescent="0.4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>
        <v>2500000</v>
      </c>
      <c r="H18" s="18">
        <v>2500000</v>
      </c>
      <c r="I18" s="18">
        <f t="shared" si="1"/>
        <v>0</v>
      </c>
    </row>
    <row r="19" spans="1:9" x14ac:dyDescent="0.4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x14ac:dyDescent="0.4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/>
      <c r="H20" s="18"/>
      <c r="I20" s="18">
        <f t="shared" si="1"/>
        <v>0</v>
      </c>
    </row>
    <row r="21" spans="1:9" x14ac:dyDescent="0.4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>
        <v>13822</v>
      </c>
      <c r="I21" s="18">
        <f t="shared" si="1"/>
        <v>-13822</v>
      </c>
    </row>
    <row r="22" spans="1:9" x14ac:dyDescent="0.4">
      <c r="A22" s="1"/>
      <c r="B22" s="17" t="s">
        <v>39</v>
      </c>
      <c r="C22" s="18">
        <v>300967</v>
      </c>
      <c r="D22" s="18"/>
      <c r="E22" s="18">
        <f t="shared" si="0"/>
        <v>300967</v>
      </c>
      <c r="F22" s="17" t="s">
        <v>40</v>
      </c>
      <c r="G22" s="18"/>
      <c r="H22" s="18"/>
      <c r="I22" s="18">
        <f t="shared" si="1"/>
        <v>0</v>
      </c>
    </row>
    <row r="23" spans="1:9" x14ac:dyDescent="0.4">
      <c r="A23" s="1"/>
      <c r="B23" s="17" t="s">
        <v>41</v>
      </c>
      <c r="C23" s="18"/>
      <c r="D23" s="18">
        <v>3975</v>
      </c>
      <c r="E23" s="18">
        <f t="shared" si="0"/>
        <v>-3975</v>
      </c>
      <c r="F23" s="17" t="s">
        <v>42</v>
      </c>
      <c r="G23" s="18"/>
      <c r="H23" s="18"/>
      <c r="I23" s="18">
        <f t="shared" si="1"/>
        <v>0</v>
      </c>
    </row>
    <row r="24" spans="1:9" x14ac:dyDescent="0.4">
      <c r="A24" s="1"/>
      <c r="B24" s="17" t="s">
        <v>43</v>
      </c>
      <c r="C24" s="18"/>
      <c r="D24" s="18">
        <v>65011</v>
      </c>
      <c r="E24" s="18">
        <f t="shared" si="0"/>
        <v>-65011</v>
      </c>
      <c r="F24" s="17" t="s">
        <v>44</v>
      </c>
      <c r="G24" s="18">
        <v>4454</v>
      </c>
      <c r="H24" s="18"/>
      <c r="I24" s="18">
        <f t="shared" si="1"/>
        <v>4454</v>
      </c>
    </row>
    <row r="25" spans="1:9" x14ac:dyDescent="0.4">
      <c r="A25" s="1"/>
      <c r="B25" s="17" t="s">
        <v>45</v>
      </c>
      <c r="C25" s="18"/>
      <c r="D25" s="18"/>
      <c r="E25" s="18">
        <f t="shared" si="0"/>
        <v>0</v>
      </c>
      <c r="F25" s="17" t="s">
        <v>46</v>
      </c>
      <c r="G25" s="18"/>
      <c r="H25" s="18"/>
      <c r="I25" s="18">
        <f t="shared" si="1"/>
        <v>0</v>
      </c>
    </row>
    <row r="26" spans="1:9" x14ac:dyDescent="0.4">
      <c r="A26" s="1"/>
      <c r="B26" s="17" t="s">
        <v>47</v>
      </c>
      <c r="C26" s="18"/>
      <c r="D26" s="18"/>
      <c r="E26" s="18">
        <f t="shared" si="0"/>
        <v>0</v>
      </c>
      <c r="F26" s="17" t="s">
        <v>48</v>
      </c>
      <c r="G26" s="18"/>
      <c r="H26" s="18"/>
      <c r="I26" s="18">
        <f t="shared" si="1"/>
        <v>0</v>
      </c>
    </row>
    <row r="27" spans="1:9" x14ac:dyDescent="0.4">
      <c r="A27" s="1"/>
      <c r="B27" s="17" t="s">
        <v>49</v>
      </c>
      <c r="C27" s="18"/>
      <c r="D27" s="18"/>
      <c r="E27" s="18">
        <f t="shared" si="0"/>
        <v>0</v>
      </c>
      <c r="F27" s="17" t="s">
        <v>50</v>
      </c>
      <c r="G27" s="18"/>
      <c r="H27" s="18"/>
      <c r="I27" s="18">
        <f t="shared" si="1"/>
        <v>0</v>
      </c>
    </row>
    <row r="28" spans="1:9" x14ac:dyDescent="0.4">
      <c r="A28" s="1"/>
      <c r="B28" s="17" t="s">
        <v>51</v>
      </c>
      <c r="C28" s="18"/>
      <c r="D28" s="18"/>
      <c r="E28" s="18">
        <f t="shared" si="0"/>
        <v>0</v>
      </c>
      <c r="F28" s="17" t="s">
        <v>52</v>
      </c>
      <c r="G28" s="18"/>
      <c r="H28" s="18">
        <v>6748</v>
      </c>
      <c r="I28" s="18">
        <f t="shared" si="1"/>
        <v>-6748</v>
      </c>
    </row>
    <row r="29" spans="1:9" x14ac:dyDescent="0.4">
      <c r="A29" s="1"/>
      <c r="B29" s="17" t="s">
        <v>53</v>
      </c>
      <c r="C29" s="18"/>
      <c r="D29" s="18"/>
      <c r="E29" s="18">
        <f t="shared" si="0"/>
        <v>0</v>
      </c>
      <c r="F29" s="17" t="s">
        <v>54</v>
      </c>
      <c r="G29" s="18"/>
      <c r="H29" s="18"/>
      <c r="I29" s="18">
        <f t="shared" si="1"/>
        <v>0</v>
      </c>
    </row>
    <row r="30" spans="1:9" x14ac:dyDescent="0.4">
      <c r="A30" s="1"/>
      <c r="B30" s="17" t="s">
        <v>55</v>
      </c>
      <c r="C30" s="18"/>
      <c r="D30" s="18"/>
      <c r="E30" s="18">
        <f t="shared" si="0"/>
        <v>0</v>
      </c>
      <c r="F30" s="17" t="s">
        <v>56</v>
      </c>
      <c r="G30" s="18"/>
      <c r="H30" s="18"/>
      <c r="I30" s="18">
        <f t="shared" si="1"/>
        <v>0</v>
      </c>
    </row>
    <row r="31" spans="1:9" x14ac:dyDescent="0.4">
      <c r="A31" s="1"/>
      <c r="B31" s="17" t="s">
        <v>57</v>
      </c>
      <c r="C31" s="18"/>
      <c r="D31" s="18"/>
      <c r="E31" s="18">
        <f t="shared" si="0"/>
        <v>0</v>
      </c>
      <c r="F31" s="17"/>
      <c r="G31" s="18"/>
      <c r="H31" s="18"/>
      <c r="I31" s="18"/>
    </row>
    <row r="32" spans="1:9" x14ac:dyDescent="0.4">
      <c r="A32" s="1"/>
      <c r="B32" s="17" t="s">
        <v>58</v>
      </c>
      <c r="C32" s="18"/>
      <c r="D32" s="18"/>
      <c r="E32" s="18">
        <f t="shared" si="0"/>
        <v>0</v>
      </c>
      <c r="F32" s="17"/>
      <c r="G32" s="18"/>
      <c r="H32" s="18"/>
      <c r="I32" s="18"/>
    </row>
    <row r="33" spans="1:9" x14ac:dyDescent="0.4">
      <c r="A33" s="1"/>
      <c r="B33" s="17" t="s">
        <v>59</v>
      </c>
      <c r="C33" s="18"/>
      <c r="D33" s="18"/>
      <c r="E33" s="18">
        <f t="shared" si="0"/>
        <v>0</v>
      </c>
      <c r="F33" s="17"/>
      <c r="G33" s="18"/>
      <c r="H33" s="18"/>
      <c r="I33" s="18"/>
    </row>
    <row r="34" spans="1:9" x14ac:dyDescent="0.4">
      <c r="A34" s="1"/>
      <c r="B34" s="13" t="s">
        <v>60</v>
      </c>
      <c r="C34" s="14">
        <f>+C35 +C40</f>
        <v>4906771</v>
      </c>
      <c r="D34" s="14">
        <f>+D35 +D40</f>
        <v>4030695</v>
      </c>
      <c r="E34" s="14">
        <f t="shared" si="0"/>
        <v>876076</v>
      </c>
      <c r="F34" s="13" t="s">
        <v>61</v>
      </c>
      <c r="G34" s="14">
        <f>+G35+G36+G37+G38+G39+G40+G41+G42+G43+G44+G45</f>
        <v>46974750</v>
      </c>
      <c r="H34" s="14">
        <f>+H35+H36+H37+H38+H39+H40+H41+H42+H43+H44+H45</f>
        <v>48721750</v>
      </c>
      <c r="I34" s="14">
        <f t="shared" ref="I34:I46" si="2">G34-H34</f>
        <v>-1747000</v>
      </c>
    </row>
    <row r="35" spans="1:9" x14ac:dyDescent="0.4">
      <c r="A35" s="1"/>
      <c r="B35" s="13" t="s">
        <v>62</v>
      </c>
      <c r="C35" s="14">
        <f>+C36+C37+C38+C39</f>
        <v>0</v>
      </c>
      <c r="D35" s="14">
        <f>+D36+D37+D38+D39</f>
        <v>0</v>
      </c>
      <c r="E35" s="14">
        <f t="shared" si="0"/>
        <v>0</v>
      </c>
      <c r="F35" s="15" t="s">
        <v>63</v>
      </c>
      <c r="G35" s="16"/>
      <c r="H35" s="16"/>
      <c r="I35" s="16">
        <f t="shared" si="2"/>
        <v>0</v>
      </c>
    </row>
    <row r="36" spans="1:9" x14ac:dyDescent="0.4">
      <c r="A36" s="1"/>
      <c r="B36" s="15" t="s">
        <v>64</v>
      </c>
      <c r="C36" s="16"/>
      <c r="D36" s="16"/>
      <c r="E36" s="16">
        <f t="shared" si="0"/>
        <v>0</v>
      </c>
      <c r="F36" s="17" t="s">
        <v>65</v>
      </c>
      <c r="G36" s="18"/>
      <c r="H36" s="18"/>
      <c r="I36" s="18">
        <f t="shared" si="2"/>
        <v>0</v>
      </c>
    </row>
    <row r="37" spans="1:9" x14ac:dyDescent="0.4">
      <c r="A37" s="1"/>
      <c r="B37" s="17" t="s">
        <v>66</v>
      </c>
      <c r="C37" s="18"/>
      <c r="D37" s="18"/>
      <c r="E37" s="18">
        <f t="shared" si="0"/>
        <v>0</v>
      </c>
      <c r="F37" s="17" t="s">
        <v>67</v>
      </c>
      <c r="G37" s="18"/>
      <c r="H37" s="18"/>
      <c r="I37" s="18">
        <f t="shared" si="2"/>
        <v>0</v>
      </c>
    </row>
    <row r="38" spans="1:9" x14ac:dyDescent="0.4">
      <c r="A38" s="1"/>
      <c r="B38" s="17" t="s">
        <v>68</v>
      </c>
      <c r="C38" s="18"/>
      <c r="D38" s="18"/>
      <c r="E38" s="18">
        <f t="shared" si="0"/>
        <v>0</v>
      </c>
      <c r="F38" s="17" t="s">
        <v>69</v>
      </c>
      <c r="G38" s="18"/>
      <c r="H38" s="18"/>
      <c r="I38" s="18">
        <f t="shared" si="2"/>
        <v>0</v>
      </c>
    </row>
    <row r="39" spans="1:9" x14ac:dyDescent="0.4">
      <c r="A39" s="1"/>
      <c r="B39" s="17" t="s">
        <v>70</v>
      </c>
      <c r="C39" s="18"/>
      <c r="D39" s="18"/>
      <c r="E39" s="18">
        <f t="shared" si="0"/>
        <v>0</v>
      </c>
      <c r="F39" s="17" t="s">
        <v>71</v>
      </c>
      <c r="G39" s="18"/>
      <c r="H39" s="18"/>
      <c r="I39" s="18">
        <f t="shared" si="2"/>
        <v>0</v>
      </c>
    </row>
    <row r="40" spans="1:9" x14ac:dyDescent="0.4">
      <c r="A40" s="1"/>
      <c r="B40" s="13" t="s">
        <v>72</v>
      </c>
      <c r="C40" s="14">
        <f>+C41+C42+C43+C44+C45+C46+C47+C48+C49+C50+C51+C52+C53+C54+C55+C56+C57+C58+C59+C60+C61-ABS(C62)</f>
        <v>4906771</v>
      </c>
      <c r="D40" s="14">
        <f>+D41+D42+D43+D44+D45+D46+D47+D48+D49+D50+D51+D52+D53+D54+D55+D56+D57+D58+D59+D60+D61-ABS(D62)</f>
        <v>4030695</v>
      </c>
      <c r="E40" s="14">
        <f t="shared" si="0"/>
        <v>876076</v>
      </c>
      <c r="F40" s="17" t="s">
        <v>73</v>
      </c>
      <c r="G40" s="18">
        <v>43000000</v>
      </c>
      <c r="H40" s="18">
        <v>45500000</v>
      </c>
      <c r="I40" s="18">
        <f t="shared" si="2"/>
        <v>-2500000</v>
      </c>
    </row>
    <row r="41" spans="1:9" x14ac:dyDescent="0.4">
      <c r="A41" s="1"/>
      <c r="B41" s="15" t="s">
        <v>64</v>
      </c>
      <c r="C41" s="16"/>
      <c r="D41" s="16"/>
      <c r="E41" s="16">
        <f t="shared" si="0"/>
        <v>0</v>
      </c>
      <c r="F41" s="17" t="s">
        <v>74</v>
      </c>
      <c r="G41" s="18">
        <v>3974750</v>
      </c>
      <c r="H41" s="18">
        <v>3221750</v>
      </c>
      <c r="I41" s="18">
        <f t="shared" si="2"/>
        <v>753000</v>
      </c>
    </row>
    <row r="42" spans="1:9" x14ac:dyDescent="0.4">
      <c r="A42" s="1"/>
      <c r="B42" s="17" t="s">
        <v>66</v>
      </c>
      <c r="C42" s="18"/>
      <c r="D42" s="18"/>
      <c r="E42" s="18">
        <f t="shared" si="0"/>
        <v>0</v>
      </c>
      <c r="F42" s="17" t="s">
        <v>75</v>
      </c>
      <c r="G42" s="18"/>
      <c r="H42" s="18"/>
      <c r="I42" s="18">
        <f t="shared" si="2"/>
        <v>0</v>
      </c>
    </row>
    <row r="43" spans="1:9" x14ac:dyDescent="0.4">
      <c r="A43" s="1"/>
      <c r="B43" s="17" t="s">
        <v>76</v>
      </c>
      <c r="C43" s="18"/>
      <c r="D43" s="18"/>
      <c r="E43" s="18">
        <f t="shared" si="0"/>
        <v>0</v>
      </c>
      <c r="F43" s="17" t="s">
        <v>77</v>
      </c>
      <c r="G43" s="18"/>
      <c r="H43" s="18"/>
      <c r="I43" s="18">
        <f t="shared" si="2"/>
        <v>0</v>
      </c>
    </row>
    <row r="44" spans="1:9" x14ac:dyDescent="0.4">
      <c r="A44" s="1"/>
      <c r="B44" s="17" t="s">
        <v>78</v>
      </c>
      <c r="C44" s="18"/>
      <c r="D44" s="18"/>
      <c r="E44" s="18">
        <f t="shared" si="0"/>
        <v>0</v>
      </c>
      <c r="F44" s="17" t="s">
        <v>79</v>
      </c>
      <c r="G44" s="18"/>
      <c r="H44" s="18"/>
      <c r="I44" s="18">
        <f t="shared" si="2"/>
        <v>0</v>
      </c>
    </row>
    <row r="45" spans="1:9" x14ac:dyDescent="0.4">
      <c r="A45" s="1"/>
      <c r="B45" s="17" t="s">
        <v>80</v>
      </c>
      <c r="C45" s="18">
        <v>2</v>
      </c>
      <c r="D45" s="18">
        <v>118126</v>
      </c>
      <c r="E45" s="18">
        <f t="shared" si="0"/>
        <v>-118124</v>
      </c>
      <c r="F45" s="17" t="s">
        <v>81</v>
      </c>
      <c r="G45" s="18"/>
      <c r="H45" s="18"/>
      <c r="I45" s="18">
        <f t="shared" si="2"/>
        <v>0</v>
      </c>
    </row>
    <row r="46" spans="1:9" x14ac:dyDescent="0.4">
      <c r="A46" s="1"/>
      <c r="B46" s="17" t="s">
        <v>82</v>
      </c>
      <c r="C46" s="18">
        <v>751667</v>
      </c>
      <c r="D46" s="18">
        <v>501639</v>
      </c>
      <c r="E46" s="18">
        <f t="shared" si="0"/>
        <v>250028</v>
      </c>
      <c r="F46" s="13" t="s">
        <v>83</v>
      </c>
      <c r="G46" s="14">
        <f>+G7 +G34</f>
        <v>51333746</v>
      </c>
      <c r="H46" s="14">
        <f>+H7 +H34</f>
        <v>53084423</v>
      </c>
      <c r="I46" s="14">
        <f t="shared" si="2"/>
        <v>-1750677</v>
      </c>
    </row>
    <row r="47" spans="1:9" x14ac:dyDescent="0.4">
      <c r="A47" s="1"/>
      <c r="B47" s="17" t="s">
        <v>84</v>
      </c>
      <c r="C47" s="18"/>
      <c r="D47" s="18"/>
      <c r="E47" s="18">
        <f t="shared" si="0"/>
        <v>0</v>
      </c>
      <c r="F47" s="19" t="s">
        <v>85</v>
      </c>
      <c r="G47" s="20"/>
      <c r="H47" s="20"/>
      <c r="I47" s="21"/>
    </row>
    <row r="48" spans="1:9" x14ac:dyDescent="0.4">
      <c r="A48" s="1"/>
      <c r="B48" s="17" t="s">
        <v>86</v>
      </c>
      <c r="C48" s="18"/>
      <c r="D48" s="18"/>
      <c r="E48" s="18">
        <f t="shared" si="0"/>
        <v>0</v>
      </c>
      <c r="F48" s="15" t="s">
        <v>87</v>
      </c>
      <c r="G48" s="16"/>
      <c r="H48" s="16"/>
      <c r="I48" s="16">
        <f t="shared" ref="I48:I52" si="3">G48-H48</f>
        <v>0</v>
      </c>
    </row>
    <row r="49" spans="1:9" x14ac:dyDescent="0.4">
      <c r="A49" s="1"/>
      <c r="B49" s="17" t="s">
        <v>88</v>
      </c>
      <c r="C49" s="18"/>
      <c r="D49" s="18"/>
      <c r="E49" s="18">
        <f t="shared" si="0"/>
        <v>0</v>
      </c>
      <c r="F49" s="17" t="s">
        <v>89</v>
      </c>
      <c r="G49" s="18">
        <v>409888</v>
      </c>
      <c r="H49" s="18"/>
      <c r="I49" s="18">
        <f t="shared" si="3"/>
        <v>409888</v>
      </c>
    </row>
    <row r="50" spans="1:9" x14ac:dyDescent="0.4">
      <c r="A50" s="1"/>
      <c r="B50" s="17" t="s">
        <v>90</v>
      </c>
      <c r="C50" s="18">
        <v>60592</v>
      </c>
      <c r="D50" s="18">
        <v>80420</v>
      </c>
      <c r="E50" s="18">
        <f t="shared" si="0"/>
        <v>-19828</v>
      </c>
      <c r="F50" s="17" t="s">
        <v>91</v>
      </c>
      <c r="G50" s="18"/>
      <c r="H50" s="18"/>
      <c r="I50" s="18">
        <f t="shared" si="3"/>
        <v>0</v>
      </c>
    </row>
    <row r="51" spans="1:9" x14ac:dyDescent="0.4">
      <c r="A51" s="1"/>
      <c r="B51" s="17" t="s">
        <v>92</v>
      </c>
      <c r="C51" s="18"/>
      <c r="D51" s="18"/>
      <c r="E51" s="18">
        <f t="shared" si="0"/>
        <v>0</v>
      </c>
      <c r="F51" s="17" t="s">
        <v>93</v>
      </c>
      <c r="G51" s="18">
        <v>-33437384</v>
      </c>
      <c r="H51" s="18">
        <v>-33710862</v>
      </c>
      <c r="I51" s="18">
        <f t="shared" si="3"/>
        <v>273478</v>
      </c>
    </row>
    <row r="52" spans="1:9" x14ac:dyDescent="0.4">
      <c r="A52" s="1"/>
      <c r="B52" s="17" t="s">
        <v>70</v>
      </c>
      <c r="C52" s="18"/>
      <c r="D52" s="18"/>
      <c r="E52" s="18">
        <f t="shared" si="0"/>
        <v>0</v>
      </c>
      <c r="F52" s="17" t="s">
        <v>94</v>
      </c>
      <c r="G52" s="18">
        <v>273478</v>
      </c>
      <c r="H52" s="18">
        <v>-2952720</v>
      </c>
      <c r="I52" s="18">
        <f t="shared" si="3"/>
        <v>3226198</v>
      </c>
    </row>
    <row r="53" spans="1:9" x14ac:dyDescent="0.4">
      <c r="A53" s="1"/>
      <c r="B53" s="17" t="s">
        <v>95</v>
      </c>
      <c r="C53" s="18"/>
      <c r="D53" s="18"/>
      <c r="E53" s="18">
        <f t="shared" si="0"/>
        <v>0</v>
      </c>
      <c r="F53" s="17"/>
      <c r="G53" s="18"/>
      <c r="H53" s="18"/>
      <c r="I53" s="18"/>
    </row>
    <row r="54" spans="1:9" x14ac:dyDescent="0.4">
      <c r="A54" s="1"/>
      <c r="B54" s="17" t="s">
        <v>96</v>
      </c>
      <c r="C54" s="18"/>
      <c r="D54" s="18"/>
      <c r="E54" s="18">
        <f t="shared" si="0"/>
        <v>0</v>
      </c>
      <c r="F54" s="17"/>
      <c r="G54" s="18"/>
      <c r="H54" s="18"/>
      <c r="I54" s="18"/>
    </row>
    <row r="55" spans="1:9" x14ac:dyDescent="0.4">
      <c r="A55" s="1"/>
      <c r="B55" s="17" t="s">
        <v>97</v>
      </c>
      <c r="C55" s="18"/>
      <c r="D55" s="18"/>
      <c r="E55" s="18">
        <f t="shared" si="0"/>
        <v>0</v>
      </c>
      <c r="F55" s="17"/>
      <c r="G55" s="18"/>
      <c r="H55" s="18"/>
      <c r="I55" s="18"/>
    </row>
    <row r="56" spans="1:9" x14ac:dyDescent="0.4">
      <c r="A56" s="1"/>
      <c r="B56" s="17" t="s">
        <v>98</v>
      </c>
      <c r="C56" s="18">
        <v>3974750</v>
      </c>
      <c r="D56" s="18">
        <v>3221750</v>
      </c>
      <c r="E56" s="18">
        <f t="shared" si="0"/>
        <v>753000</v>
      </c>
      <c r="F56" s="17"/>
      <c r="G56" s="18"/>
      <c r="H56" s="18"/>
      <c r="I56" s="18"/>
    </row>
    <row r="57" spans="1:9" x14ac:dyDescent="0.4">
      <c r="A57" s="1"/>
      <c r="B57" s="17" t="s">
        <v>99</v>
      </c>
      <c r="C57" s="18"/>
      <c r="D57" s="18"/>
      <c r="E57" s="18">
        <f t="shared" si="0"/>
        <v>0</v>
      </c>
      <c r="F57" s="17"/>
      <c r="G57" s="18"/>
      <c r="H57" s="18"/>
      <c r="I57" s="18"/>
    </row>
    <row r="58" spans="1:9" x14ac:dyDescent="0.4">
      <c r="A58" s="1"/>
      <c r="B58" s="17" t="s">
        <v>100</v>
      </c>
      <c r="C58" s="18"/>
      <c r="D58" s="18"/>
      <c r="E58" s="18">
        <f t="shared" si="0"/>
        <v>0</v>
      </c>
      <c r="F58" s="17"/>
      <c r="G58" s="18"/>
      <c r="H58" s="18"/>
      <c r="I58" s="18"/>
    </row>
    <row r="59" spans="1:9" x14ac:dyDescent="0.4">
      <c r="A59" s="1"/>
      <c r="B59" s="17" t="s">
        <v>101</v>
      </c>
      <c r="C59" s="18">
        <v>119760</v>
      </c>
      <c r="D59" s="18">
        <v>108760</v>
      </c>
      <c r="E59" s="18">
        <f t="shared" si="0"/>
        <v>11000</v>
      </c>
      <c r="F59" s="17"/>
      <c r="G59" s="18"/>
      <c r="H59" s="18"/>
      <c r="I59" s="18"/>
    </row>
    <row r="60" spans="1:9" x14ac:dyDescent="0.4">
      <c r="A60" s="1"/>
      <c r="B60" s="17" t="s">
        <v>102</v>
      </c>
      <c r="C60" s="18"/>
      <c r="D60" s="18"/>
      <c r="E60" s="18">
        <f t="shared" si="0"/>
        <v>0</v>
      </c>
      <c r="F60" s="17"/>
      <c r="G60" s="18"/>
      <c r="H60" s="18"/>
      <c r="I60" s="18"/>
    </row>
    <row r="61" spans="1:9" x14ac:dyDescent="0.4">
      <c r="A61" s="1"/>
      <c r="B61" s="17" t="s">
        <v>103</v>
      </c>
      <c r="C61" s="18"/>
      <c r="D61" s="18"/>
      <c r="E61" s="18">
        <f t="shared" si="0"/>
        <v>0</v>
      </c>
      <c r="F61" s="22"/>
      <c r="G61" s="23"/>
      <c r="H61" s="23"/>
      <c r="I61" s="23"/>
    </row>
    <row r="62" spans="1:9" x14ac:dyDescent="0.4">
      <c r="A62" s="1"/>
      <c r="B62" s="22" t="s">
        <v>59</v>
      </c>
      <c r="C62" s="23"/>
      <c r="D62" s="23"/>
      <c r="E62" s="23">
        <f t="shared" si="0"/>
        <v>0</v>
      </c>
      <c r="F62" s="13" t="s">
        <v>104</v>
      </c>
      <c r="G62" s="14">
        <f>+G48 +G49 +G50 +G51</f>
        <v>-33027496</v>
      </c>
      <c r="H62" s="14">
        <f>+H48 +H49 +H50 +H51</f>
        <v>-33710862</v>
      </c>
      <c r="I62" s="14">
        <f t="shared" ref="I62:I63" si="4">G62-H62</f>
        <v>683366</v>
      </c>
    </row>
    <row r="63" spans="1:9" x14ac:dyDescent="0.4">
      <c r="A63" s="1"/>
      <c r="B63" s="13" t="s">
        <v>105</v>
      </c>
      <c r="C63" s="14">
        <f>+C7 +C34</f>
        <v>18306250</v>
      </c>
      <c r="D63" s="14">
        <f>+D7 +D34</f>
        <v>19373561</v>
      </c>
      <c r="E63" s="14">
        <f t="shared" si="0"/>
        <v>-1067311</v>
      </c>
      <c r="F63" s="24" t="s">
        <v>106</v>
      </c>
      <c r="G63" s="25">
        <f>+G46 +G62</f>
        <v>18306250</v>
      </c>
      <c r="H63" s="25">
        <f>+H46 +H62</f>
        <v>19373561</v>
      </c>
      <c r="I63" s="25">
        <f t="shared" si="4"/>
        <v>-1067311</v>
      </c>
    </row>
  </sheetData>
  <mergeCells count="5">
    <mergeCell ref="B2:I2"/>
    <mergeCell ref="B3:I3"/>
    <mergeCell ref="B5:E5"/>
    <mergeCell ref="F5:I5"/>
    <mergeCell ref="F47:I47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B8E81-14E2-465B-9ED6-D1F124276BF3}">
  <sheetPr>
    <pageSetUpPr fitToPage="1"/>
  </sheetPr>
  <dimension ref="A1:I63"/>
  <sheetViews>
    <sheetView showGridLines="0" workbookViewId="0"/>
  </sheetViews>
  <sheetFormatPr defaultRowHeight="18.75" x14ac:dyDescent="0.4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110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+C8+C9+C10+C11+C12+C13+C14+C15+C16+C17+C18+C19+C20+C21+C22+C23+C24+C25+C26+C27+C28+C29+C30+C31+C32-ABS(C33)</f>
        <v>44472480</v>
      </c>
      <c r="D7" s="14">
        <f>+D8+D9+D10+D11+D12+D13+D14+D15+D16+D17+D18+D19+D20+D21+D22+D23+D24+D25+D26+D27+D28+D29+D30+D31+D32-ABS(D33)</f>
        <v>44223464</v>
      </c>
      <c r="E7" s="14">
        <f>C7-D7</f>
        <v>249016</v>
      </c>
      <c r="F7" s="13" t="s">
        <v>10</v>
      </c>
      <c r="G7" s="14">
        <f>+G8+G9+G10+G11+G12+G13+G14+G15+G16+G17+G18+G19+G20+G21+G22+G23+G24+G25+G26+G27+G28+G29+G30</f>
        <v>21277957</v>
      </c>
      <c r="H7" s="14">
        <f>+H8+H9+H10+H11+H12+H13+H14+H15+H16+H17+H18+H19+H20+H21+H22+H23+H24+H25+H26+H27+H28+H29+H30</f>
        <v>20484742</v>
      </c>
      <c r="I7" s="14">
        <f>G7-H7</f>
        <v>793215</v>
      </c>
    </row>
    <row r="8" spans="1:9" x14ac:dyDescent="0.4">
      <c r="A8" s="1"/>
      <c r="B8" s="15" t="s">
        <v>11</v>
      </c>
      <c r="C8" s="16">
        <v>39856011</v>
      </c>
      <c r="D8" s="16">
        <v>31330992</v>
      </c>
      <c r="E8" s="16">
        <f t="shared" ref="E8:E63" si="0">C8-D8</f>
        <v>8525019</v>
      </c>
      <c r="F8" s="15" t="s">
        <v>12</v>
      </c>
      <c r="G8" s="16"/>
      <c r="H8" s="16"/>
      <c r="I8" s="16">
        <f t="shared" ref="I8:I30" si="1">G8-H8</f>
        <v>0</v>
      </c>
    </row>
    <row r="9" spans="1:9" x14ac:dyDescent="0.4">
      <c r="A9" s="1"/>
      <c r="B9" s="17" t="s">
        <v>13</v>
      </c>
      <c r="C9" s="18"/>
      <c r="D9" s="18"/>
      <c r="E9" s="18">
        <f t="shared" si="0"/>
        <v>0</v>
      </c>
      <c r="F9" s="17" t="s">
        <v>14</v>
      </c>
      <c r="G9" s="18">
        <v>3299341</v>
      </c>
      <c r="H9" s="18">
        <v>2599258</v>
      </c>
      <c r="I9" s="18">
        <f t="shared" si="1"/>
        <v>700083</v>
      </c>
    </row>
    <row r="10" spans="1:9" x14ac:dyDescent="0.4">
      <c r="A10" s="1"/>
      <c r="B10" s="17" t="s">
        <v>15</v>
      </c>
      <c r="C10" s="18">
        <v>2331480</v>
      </c>
      <c r="D10" s="18">
        <v>12892472</v>
      </c>
      <c r="E10" s="18">
        <f t="shared" si="0"/>
        <v>-10560992</v>
      </c>
      <c r="F10" s="17" t="s">
        <v>16</v>
      </c>
      <c r="G10" s="18"/>
      <c r="H10" s="18"/>
      <c r="I10" s="18">
        <f t="shared" si="1"/>
        <v>0</v>
      </c>
    </row>
    <row r="11" spans="1:9" x14ac:dyDescent="0.4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x14ac:dyDescent="0.4">
      <c r="A12" s="1"/>
      <c r="B12" s="17" t="s">
        <v>19</v>
      </c>
      <c r="C12" s="18">
        <v>1152000</v>
      </c>
      <c r="D12" s="18"/>
      <c r="E12" s="18">
        <f t="shared" si="0"/>
        <v>1152000</v>
      </c>
      <c r="F12" s="17" t="s">
        <v>20</v>
      </c>
      <c r="G12" s="18"/>
      <c r="H12" s="18"/>
      <c r="I12" s="18">
        <f t="shared" si="1"/>
        <v>0</v>
      </c>
    </row>
    <row r="13" spans="1:9" x14ac:dyDescent="0.4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>
        <v>11356000</v>
      </c>
      <c r="H13" s="18">
        <v>11356000</v>
      </c>
      <c r="I13" s="18">
        <f t="shared" si="1"/>
        <v>0</v>
      </c>
    </row>
    <row r="14" spans="1:9" x14ac:dyDescent="0.4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>
        <v>2500000</v>
      </c>
      <c r="H14" s="18">
        <v>2500000</v>
      </c>
      <c r="I14" s="18">
        <f t="shared" si="1"/>
        <v>0</v>
      </c>
    </row>
    <row r="15" spans="1:9" x14ac:dyDescent="0.4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x14ac:dyDescent="0.4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x14ac:dyDescent="0.4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x14ac:dyDescent="0.4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>
        <v>4000000</v>
      </c>
      <c r="H18" s="18">
        <v>4000000</v>
      </c>
      <c r="I18" s="18">
        <f t="shared" si="1"/>
        <v>0</v>
      </c>
    </row>
    <row r="19" spans="1:9" x14ac:dyDescent="0.4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x14ac:dyDescent="0.4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/>
      <c r="H20" s="18"/>
      <c r="I20" s="18">
        <f t="shared" si="1"/>
        <v>0</v>
      </c>
    </row>
    <row r="21" spans="1:9" x14ac:dyDescent="0.4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x14ac:dyDescent="0.4">
      <c r="A22" s="1"/>
      <c r="B22" s="17" t="s">
        <v>39</v>
      </c>
      <c r="C22" s="18">
        <v>1132989</v>
      </c>
      <c r="D22" s="18"/>
      <c r="E22" s="18">
        <f t="shared" si="0"/>
        <v>1132989</v>
      </c>
      <c r="F22" s="17" t="s">
        <v>40</v>
      </c>
      <c r="G22" s="18"/>
      <c r="H22" s="18"/>
      <c r="I22" s="18">
        <f t="shared" si="1"/>
        <v>0</v>
      </c>
    </row>
    <row r="23" spans="1:9" x14ac:dyDescent="0.4">
      <c r="A23" s="1"/>
      <c r="B23" s="17" t="s">
        <v>41</v>
      </c>
      <c r="C23" s="18"/>
      <c r="D23" s="18"/>
      <c r="E23" s="18">
        <f t="shared" si="0"/>
        <v>0</v>
      </c>
      <c r="F23" s="17" t="s">
        <v>42</v>
      </c>
      <c r="G23" s="18"/>
      <c r="H23" s="18"/>
      <c r="I23" s="18">
        <f t="shared" si="1"/>
        <v>0</v>
      </c>
    </row>
    <row r="24" spans="1:9" x14ac:dyDescent="0.4">
      <c r="A24" s="1"/>
      <c r="B24" s="17" t="s">
        <v>43</v>
      </c>
      <c r="C24" s="18"/>
      <c r="D24" s="18"/>
      <c r="E24" s="18">
        <f t="shared" si="0"/>
        <v>0</v>
      </c>
      <c r="F24" s="17" t="s">
        <v>44</v>
      </c>
      <c r="G24" s="18"/>
      <c r="H24" s="18"/>
      <c r="I24" s="18">
        <f t="shared" si="1"/>
        <v>0</v>
      </c>
    </row>
    <row r="25" spans="1:9" x14ac:dyDescent="0.4">
      <c r="A25" s="1"/>
      <c r="B25" s="17" t="s">
        <v>45</v>
      </c>
      <c r="C25" s="18"/>
      <c r="D25" s="18"/>
      <c r="E25" s="18">
        <f t="shared" si="0"/>
        <v>0</v>
      </c>
      <c r="F25" s="17" t="s">
        <v>46</v>
      </c>
      <c r="G25" s="18"/>
      <c r="H25" s="18"/>
      <c r="I25" s="18">
        <f t="shared" si="1"/>
        <v>0</v>
      </c>
    </row>
    <row r="26" spans="1:9" x14ac:dyDescent="0.4">
      <c r="A26" s="1"/>
      <c r="B26" s="17" t="s">
        <v>47</v>
      </c>
      <c r="C26" s="18"/>
      <c r="D26" s="18"/>
      <c r="E26" s="18">
        <f t="shared" si="0"/>
        <v>0</v>
      </c>
      <c r="F26" s="17" t="s">
        <v>48</v>
      </c>
      <c r="G26" s="18"/>
      <c r="H26" s="18"/>
      <c r="I26" s="18">
        <f t="shared" si="1"/>
        <v>0</v>
      </c>
    </row>
    <row r="27" spans="1:9" x14ac:dyDescent="0.4">
      <c r="A27" s="1"/>
      <c r="B27" s="17" t="s">
        <v>49</v>
      </c>
      <c r="C27" s="18"/>
      <c r="D27" s="18"/>
      <c r="E27" s="18">
        <f t="shared" si="0"/>
        <v>0</v>
      </c>
      <c r="F27" s="17" t="s">
        <v>50</v>
      </c>
      <c r="G27" s="18"/>
      <c r="H27" s="18"/>
      <c r="I27" s="18">
        <f t="shared" si="1"/>
        <v>0</v>
      </c>
    </row>
    <row r="28" spans="1:9" x14ac:dyDescent="0.4">
      <c r="A28" s="1"/>
      <c r="B28" s="17" t="s">
        <v>51</v>
      </c>
      <c r="C28" s="18"/>
      <c r="D28" s="18"/>
      <c r="E28" s="18">
        <f t="shared" si="0"/>
        <v>0</v>
      </c>
      <c r="F28" s="17" t="s">
        <v>52</v>
      </c>
      <c r="G28" s="18">
        <v>122616</v>
      </c>
      <c r="H28" s="18">
        <v>29484</v>
      </c>
      <c r="I28" s="18">
        <f t="shared" si="1"/>
        <v>93132</v>
      </c>
    </row>
    <row r="29" spans="1:9" x14ac:dyDescent="0.4">
      <c r="A29" s="1"/>
      <c r="B29" s="17" t="s">
        <v>53</v>
      </c>
      <c r="C29" s="18"/>
      <c r="D29" s="18"/>
      <c r="E29" s="18">
        <f t="shared" si="0"/>
        <v>0</v>
      </c>
      <c r="F29" s="17" t="s">
        <v>54</v>
      </c>
      <c r="G29" s="18"/>
      <c r="H29" s="18"/>
      <c r="I29" s="18">
        <f t="shared" si="1"/>
        <v>0</v>
      </c>
    </row>
    <row r="30" spans="1:9" x14ac:dyDescent="0.4">
      <c r="A30" s="1"/>
      <c r="B30" s="17" t="s">
        <v>55</v>
      </c>
      <c r="C30" s="18"/>
      <c r="D30" s="18"/>
      <c r="E30" s="18">
        <f t="shared" si="0"/>
        <v>0</v>
      </c>
      <c r="F30" s="17" t="s">
        <v>56</v>
      </c>
      <c r="G30" s="18"/>
      <c r="H30" s="18"/>
      <c r="I30" s="18">
        <f t="shared" si="1"/>
        <v>0</v>
      </c>
    </row>
    <row r="31" spans="1:9" x14ac:dyDescent="0.4">
      <c r="A31" s="1"/>
      <c r="B31" s="17" t="s">
        <v>57</v>
      </c>
      <c r="C31" s="18"/>
      <c r="D31" s="18"/>
      <c r="E31" s="18">
        <f t="shared" si="0"/>
        <v>0</v>
      </c>
      <c r="F31" s="17"/>
      <c r="G31" s="18"/>
      <c r="H31" s="18"/>
      <c r="I31" s="18"/>
    </row>
    <row r="32" spans="1:9" x14ac:dyDescent="0.4">
      <c r="A32" s="1"/>
      <c r="B32" s="17" t="s">
        <v>58</v>
      </c>
      <c r="C32" s="18"/>
      <c r="D32" s="18"/>
      <c r="E32" s="18">
        <f t="shared" si="0"/>
        <v>0</v>
      </c>
      <c r="F32" s="17"/>
      <c r="G32" s="18"/>
      <c r="H32" s="18"/>
      <c r="I32" s="18"/>
    </row>
    <row r="33" spans="1:9" x14ac:dyDescent="0.4">
      <c r="A33" s="1"/>
      <c r="B33" s="17" t="s">
        <v>59</v>
      </c>
      <c r="C33" s="18"/>
      <c r="D33" s="18"/>
      <c r="E33" s="18">
        <f t="shared" si="0"/>
        <v>0</v>
      </c>
      <c r="F33" s="17"/>
      <c r="G33" s="18"/>
      <c r="H33" s="18"/>
      <c r="I33" s="18"/>
    </row>
    <row r="34" spans="1:9" x14ac:dyDescent="0.4">
      <c r="A34" s="1"/>
      <c r="B34" s="13" t="s">
        <v>60</v>
      </c>
      <c r="C34" s="14">
        <f>+C35 +C40</f>
        <v>466537209</v>
      </c>
      <c r="D34" s="14">
        <f>+D35 +D40</f>
        <v>483736298</v>
      </c>
      <c r="E34" s="14">
        <f t="shared" si="0"/>
        <v>-17199089</v>
      </c>
      <c r="F34" s="13" t="s">
        <v>61</v>
      </c>
      <c r="G34" s="14">
        <f>+G35+G36+G37+G38+G39+G40+G41+G42+G43+G44+G45</f>
        <v>358183000</v>
      </c>
      <c r="H34" s="14">
        <f>+H35+H36+H37+H38+H39+H40+H41+H42+H43+H44+H45</f>
        <v>374893000</v>
      </c>
      <c r="I34" s="14">
        <f t="shared" ref="I34:I46" si="2">G34-H34</f>
        <v>-16710000</v>
      </c>
    </row>
    <row r="35" spans="1:9" x14ac:dyDescent="0.4">
      <c r="A35" s="1"/>
      <c r="B35" s="13" t="s">
        <v>62</v>
      </c>
      <c r="C35" s="14">
        <f>+C36+C37+C38+C39</f>
        <v>446537140</v>
      </c>
      <c r="D35" s="14">
        <f>+D36+D37+D38+D39</f>
        <v>463581720</v>
      </c>
      <c r="E35" s="14">
        <f t="shared" si="0"/>
        <v>-17044580</v>
      </c>
      <c r="F35" s="15" t="s">
        <v>63</v>
      </c>
      <c r="G35" s="16">
        <v>260508000</v>
      </c>
      <c r="H35" s="16">
        <v>271864000</v>
      </c>
      <c r="I35" s="16">
        <f t="shared" si="2"/>
        <v>-11356000</v>
      </c>
    </row>
    <row r="36" spans="1:9" x14ac:dyDescent="0.4">
      <c r="A36" s="1"/>
      <c r="B36" s="15" t="s">
        <v>64</v>
      </c>
      <c r="C36" s="16"/>
      <c r="D36" s="16"/>
      <c r="E36" s="16">
        <f t="shared" si="0"/>
        <v>0</v>
      </c>
      <c r="F36" s="17" t="s">
        <v>65</v>
      </c>
      <c r="G36" s="18">
        <v>8000000</v>
      </c>
      <c r="H36" s="18">
        <v>10500000</v>
      </c>
      <c r="I36" s="18">
        <f t="shared" si="2"/>
        <v>-2500000</v>
      </c>
    </row>
    <row r="37" spans="1:9" x14ac:dyDescent="0.4">
      <c r="A37" s="1"/>
      <c r="B37" s="17" t="s">
        <v>66</v>
      </c>
      <c r="C37" s="18">
        <v>446537140</v>
      </c>
      <c r="D37" s="18">
        <v>463581720</v>
      </c>
      <c r="E37" s="18">
        <f t="shared" si="0"/>
        <v>-17044580</v>
      </c>
      <c r="F37" s="17" t="s">
        <v>67</v>
      </c>
      <c r="G37" s="18"/>
      <c r="H37" s="18"/>
      <c r="I37" s="18">
        <f t="shared" si="2"/>
        <v>0</v>
      </c>
    </row>
    <row r="38" spans="1:9" x14ac:dyDescent="0.4">
      <c r="A38" s="1"/>
      <c r="B38" s="17" t="s">
        <v>68</v>
      </c>
      <c r="C38" s="18"/>
      <c r="D38" s="18"/>
      <c r="E38" s="18">
        <f t="shared" si="0"/>
        <v>0</v>
      </c>
      <c r="F38" s="17" t="s">
        <v>69</v>
      </c>
      <c r="G38" s="18"/>
      <c r="H38" s="18"/>
      <c r="I38" s="18">
        <f t="shared" si="2"/>
        <v>0</v>
      </c>
    </row>
    <row r="39" spans="1:9" x14ac:dyDescent="0.4">
      <c r="A39" s="1"/>
      <c r="B39" s="17" t="s">
        <v>70</v>
      </c>
      <c r="C39" s="18"/>
      <c r="D39" s="18"/>
      <c r="E39" s="18">
        <f t="shared" si="0"/>
        <v>0</v>
      </c>
      <c r="F39" s="17" t="s">
        <v>71</v>
      </c>
      <c r="G39" s="18"/>
      <c r="H39" s="18"/>
      <c r="I39" s="18">
        <f t="shared" si="2"/>
        <v>0</v>
      </c>
    </row>
    <row r="40" spans="1:9" x14ac:dyDescent="0.4">
      <c r="A40" s="1"/>
      <c r="B40" s="13" t="s">
        <v>72</v>
      </c>
      <c r="C40" s="14">
        <f>+C41+C42+C43+C44+C45+C46+C47+C48+C49+C50+C51+C52+C53+C54+C55+C56+C57+C58+C59+C60+C61-ABS(C62)</f>
        <v>20000069</v>
      </c>
      <c r="D40" s="14">
        <f>+D41+D42+D43+D44+D45+D46+D47+D48+D49+D50+D51+D52+D53+D54+D55+D56+D57+D58+D59+D60+D61-ABS(D62)</f>
        <v>20154578</v>
      </c>
      <c r="E40" s="14">
        <f t="shared" si="0"/>
        <v>-154509</v>
      </c>
      <c r="F40" s="17" t="s">
        <v>73</v>
      </c>
      <c r="G40" s="18">
        <v>81000000</v>
      </c>
      <c r="H40" s="18">
        <v>85000000</v>
      </c>
      <c r="I40" s="18">
        <f t="shared" si="2"/>
        <v>-4000000</v>
      </c>
    </row>
    <row r="41" spans="1:9" x14ac:dyDescent="0.4">
      <c r="A41" s="1"/>
      <c r="B41" s="15" t="s">
        <v>64</v>
      </c>
      <c r="C41" s="16"/>
      <c r="D41" s="16"/>
      <c r="E41" s="16">
        <f t="shared" si="0"/>
        <v>0</v>
      </c>
      <c r="F41" s="17" t="s">
        <v>74</v>
      </c>
      <c r="G41" s="18">
        <v>8675000</v>
      </c>
      <c r="H41" s="18">
        <v>7529000</v>
      </c>
      <c r="I41" s="18">
        <f t="shared" si="2"/>
        <v>1146000</v>
      </c>
    </row>
    <row r="42" spans="1:9" x14ac:dyDescent="0.4">
      <c r="A42" s="1"/>
      <c r="B42" s="17" t="s">
        <v>66</v>
      </c>
      <c r="C42" s="18">
        <v>6937492</v>
      </c>
      <c r="D42" s="18">
        <v>7621564</v>
      </c>
      <c r="E42" s="18">
        <f t="shared" si="0"/>
        <v>-684072</v>
      </c>
      <c r="F42" s="17" t="s">
        <v>75</v>
      </c>
      <c r="G42" s="18"/>
      <c r="H42" s="18"/>
      <c r="I42" s="18">
        <f t="shared" si="2"/>
        <v>0</v>
      </c>
    </row>
    <row r="43" spans="1:9" x14ac:dyDescent="0.4">
      <c r="A43" s="1"/>
      <c r="B43" s="17" t="s">
        <v>76</v>
      </c>
      <c r="C43" s="18"/>
      <c r="D43" s="18"/>
      <c r="E43" s="18">
        <f t="shared" si="0"/>
        <v>0</v>
      </c>
      <c r="F43" s="17" t="s">
        <v>77</v>
      </c>
      <c r="G43" s="18"/>
      <c r="H43" s="18"/>
      <c r="I43" s="18">
        <f t="shared" si="2"/>
        <v>0</v>
      </c>
    </row>
    <row r="44" spans="1:9" x14ac:dyDescent="0.4">
      <c r="A44" s="1"/>
      <c r="B44" s="17" t="s">
        <v>78</v>
      </c>
      <c r="C44" s="18"/>
      <c r="D44" s="18"/>
      <c r="E44" s="18">
        <f t="shared" si="0"/>
        <v>0</v>
      </c>
      <c r="F44" s="17" t="s">
        <v>79</v>
      </c>
      <c r="G44" s="18"/>
      <c r="H44" s="18"/>
      <c r="I44" s="18">
        <f t="shared" si="2"/>
        <v>0</v>
      </c>
    </row>
    <row r="45" spans="1:9" x14ac:dyDescent="0.4">
      <c r="A45" s="1"/>
      <c r="B45" s="17" t="s">
        <v>80</v>
      </c>
      <c r="C45" s="18">
        <v>1</v>
      </c>
      <c r="D45" s="18">
        <v>36500</v>
      </c>
      <c r="E45" s="18">
        <f t="shared" si="0"/>
        <v>-36499</v>
      </c>
      <c r="F45" s="17" t="s">
        <v>81</v>
      </c>
      <c r="G45" s="18"/>
      <c r="H45" s="18"/>
      <c r="I45" s="18">
        <f t="shared" si="2"/>
        <v>0</v>
      </c>
    </row>
    <row r="46" spans="1:9" x14ac:dyDescent="0.4">
      <c r="A46" s="1"/>
      <c r="B46" s="17" t="s">
        <v>82</v>
      </c>
      <c r="C46" s="18">
        <v>3317119</v>
      </c>
      <c r="D46" s="18">
        <v>3806356</v>
      </c>
      <c r="E46" s="18">
        <f t="shared" si="0"/>
        <v>-489237</v>
      </c>
      <c r="F46" s="13" t="s">
        <v>83</v>
      </c>
      <c r="G46" s="14">
        <f>+G7 +G34</f>
        <v>379460957</v>
      </c>
      <c r="H46" s="14">
        <f>+H7 +H34</f>
        <v>395377742</v>
      </c>
      <c r="I46" s="14">
        <f t="shared" si="2"/>
        <v>-15916785</v>
      </c>
    </row>
    <row r="47" spans="1:9" x14ac:dyDescent="0.4">
      <c r="A47" s="1"/>
      <c r="B47" s="17" t="s">
        <v>84</v>
      </c>
      <c r="C47" s="18"/>
      <c r="D47" s="18"/>
      <c r="E47" s="18">
        <f t="shared" si="0"/>
        <v>0</v>
      </c>
      <c r="F47" s="19" t="s">
        <v>85</v>
      </c>
      <c r="G47" s="20"/>
      <c r="H47" s="20"/>
      <c r="I47" s="21"/>
    </row>
    <row r="48" spans="1:9" x14ac:dyDescent="0.4">
      <c r="A48" s="1"/>
      <c r="B48" s="17" t="s">
        <v>86</v>
      </c>
      <c r="C48" s="18"/>
      <c r="D48" s="18"/>
      <c r="E48" s="18">
        <f t="shared" si="0"/>
        <v>0</v>
      </c>
      <c r="F48" s="15" t="s">
        <v>87</v>
      </c>
      <c r="G48" s="16"/>
      <c r="H48" s="16"/>
      <c r="I48" s="16">
        <f t="shared" ref="I48:I52" si="3">G48-H48</f>
        <v>0</v>
      </c>
    </row>
    <row r="49" spans="1:9" x14ac:dyDescent="0.4">
      <c r="A49" s="1"/>
      <c r="B49" s="17" t="s">
        <v>88</v>
      </c>
      <c r="C49" s="18">
        <v>961700</v>
      </c>
      <c r="D49" s="18">
        <v>961700</v>
      </c>
      <c r="E49" s="18">
        <f t="shared" si="0"/>
        <v>0</v>
      </c>
      <c r="F49" s="17" t="s">
        <v>89</v>
      </c>
      <c r="G49" s="18">
        <v>142662759</v>
      </c>
      <c r="H49" s="18">
        <v>147860663</v>
      </c>
      <c r="I49" s="18">
        <f t="shared" si="3"/>
        <v>-5197904</v>
      </c>
    </row>
    <row r="50" spans="1:9" x14ac:dyDescent="0.4">
      <c r="A50" s="1"/>
      <c r="B50" s="17" t="s">
        <v>90</v>
      </c>
      <c r="C50" s="18">
        <v>108757</v>
      </c>
      <c r="D50" s="18">
        <v>199458</v>
      </c>
      <c r="E50" s="18">
        <f t="shared" si="0"/>
        <v>-90701</v>
      </c>
      <c r="F50" s="17" t="s">
        <v>91</v>
      </c>
      <c r="G50" s="18"/>
      <c r="H50" s="18"/>
      <c r="I50" s="18">
        <f t="shared" si="3"/>
        <v>0</v>
      </c>
    </row>
    <row r="51" spans="1:9" x14ac:dyDescent="0.4">
      <c r="A51" s="1"/>
      <c r="B51" s="17" t="s">
        <v>92</v>
      </c>
      <c r="C51" s="18"/>
      <c r="D51" s="18"/>
      <c r="E51" s="18">
        <f t="shared" si="0"/>
        <v>0</v>
      </c>
      <c r="F51" s="17" t="s">
        <v>93</v>
      </c>
      <c r="G51" s="18">
        <v>-11114027</v>
      </c>
      <c r="H51" s="18">
        <v>-15278643</v>
      </c>
      <c r="I51" s="18">
        <f t="shared" si="3"/>
        <v>4164616</v>
      </c>
    </row>
    <row r="52" spans="1:9" x14ac:dyDescent="0.4">
      <c r="A52" s="1"/>
      <c r="B52" s="17" t="s">
        <v>70</v>
      </c>
      <c r="C52" s="18"/>
      <c r="D52" s="18"/>
      <c r="E52" s="18">
        <f t="shared" si="0"/>
        <v>0</v>
      </c>
      <c r="F52" s="17" t="s">
        <v>94</v>
      </c>
      <c r="G52" s="18">
        <v>4164616</v>
      </c>
      <c r="H52" s="18">
        <v>8663849</v>
      </c>
      <c r="I52" s="18">
        <f t="shared" si="3"/>
        <v>-4499233</v>
      </c>
    </row>
    <row r="53" spans="1:9" x14ac:dyDescent="0.4">
      <c r="A53" s="1"/>
      <c r="B53" s="17" t="s">
        <v>95</v>
      </c>
      <c r="C53" s="18"/>
      <c r="D53" s="18"/>
      <c r="E53" s="18">
        <f t="shared" si="0"/>
        <v>0</v>
      </c>
      <c r="F53" s="17"/>
      <c r="G53" s="18"/>
      <c r="H53" s="18"/>
      <c r="I53" s="18"/>
    </row>
    <row r="54" spans="1:9" x14ac:dyDescent="0.4">
      <c r="A54" s="1"/>
      <c r="B54" s="17" t="s">
        <v>96</v>
      </c>
      <c r="C54" s="18"/>
      <c r="D54" s="18"/>
      <c r="E54" s="18">
        <f t="shared" si="0"/>
        <v>0</v>
      </c>
      <c r="F54" s="17"/>
      <c r="G54" s="18"/>
      <c r="H54" s="18"/>
      <c r="I54" s="18"/>
    </row>
    <row r="55" spans="1:9" x14ac:dyDescent="0.4">
      <c r="A55" s="1"/>
      <c r="B55" s="17" t="s">
        <v>97</v>
      </c>
      <c r="C55" s="18"/>
      <c r="D55" s="18"/>
      <c r="E55" s="18">
        <f t="shared" si="0"/>
        <v>0</v>
      </c>
      <c r="F55" s="17"/>
      <c r="G55" s="18"/>
      <c r="H55" s="18"/>
      <c r="I55" s="18"/>
    </row>
    <row r="56" spans="1:9" x14ac:dyDescent="0.4">
      <c r="A56" s="1"/>
      <c r="B56" s="17" t="s">
        <v>98</v>
      </c>
      <c r="C56" s="18">
        <v>8675000</v>
      </c>
      <c r="D56" s="18">
        <v>7529000</v>
      </c>
      <c r="E56" s="18">
        <f t="shared" si="0"/>
        <v>1146000</v>
      </c>
      <c r="F56" s="17"/>
      <c r="G56" s="18"/>
      <c r="H56" s="18"/>
      <c r="I56" s="18"/>
    </row>
    <row r="57" spans="1:9" x14ac:dyDescent="0.4">
      <c r="A57" s="1"/>
      <c r="B57" s="17" t="s">
        <v>99</v>
      </c>
      <c r="C57" s="18"/>
      <c r="D57" s="18"/>
      <c r="E57" s="18">
        <f t="shared" si="0"/>
        <v>0</v>
      </c>
      <c r="F57" s="17"/>
      <c r="G57" s="18"/>
      <c r="H57" s="18"/>
      <c r="I57" s="18"/>
    </row>
    <row r="58" spans="1:9" x14ac:dyDescent="0.4">
      <c r="A58" s="1"/>
      <c r="B58" s="17" t="s">
        <v>100</v>
      </c>
      <c r="C58" s="18"/>
      <c r="D58" s="18"/>
      <c r="E58" s="18">
        <f t="shared" si="0"/>
        <v>0</v>
      </c>
      <c r="F58" s="17"/>
      <c r="G58" s="18"/>
      <c r="H58" s="18"/>
      <c r="I58" s="18"/>
    </row>
    <row r="59" spans="1:9" x14ac:dyDescent="0.4">
      <c r="A59" s="1"/>
      <c r="B59" s="17" t="s">
        <v>101</v>
      </c>
      <c r="C59" s="18"/>
      <c r="D59" s="18"/>
      <c r="E59" s="18">
        <f t="shared" si="0"/>
        <v>0</v>
      </c>
      <c r="F59" s="17"/>
      <c r="G59" s="18"/>
      <c r="H59" s="18"/>
      <c r="I59" s="18"/>
    </row>
    <row r="60" spans="1:9" x14ac:dyDescent="0.4">
      <c r="A60" s="1"/>
      <c r="B60" s="17" t="s">
        <v>102</v>
      </c>
      <c r="C60" s="18"/>
      <c r="D60" s="18"/>
      <c r="E60" s="18">
        <f t="shared" si="0"/>
        <v>0</v>
      </c>
      <c r="F60" s="17"/>
      <c r="G60" s="18"/>
      <c r="H60" s="18"/>
      <c r="I60" s="18"/>
    </row>
    <row r="61" spans="1:9" x14ac:dyDescent="0.4">
      <c r="A61" s="1"/>
      <c r="B61" s="17" t="s">
        <v>103</v>
      </c>
      <c r="C61" s="18"/>
      <c r="D61" s="18"/>
      <c r="E61" s="18">
        <f t="shared" si="0"/>
        <v>0</v>
      </c>
      <c r="F61" s="22"/>
      <c r="G61" s="23"/>
      <c r="H61" s="23"/>
      <c r="I61" s="23"/>
    </row>
    <row r="62" spans="1:9" x14ac:dyDescent="0.4">
      <c r="A62" s="1"/>
      <c r="B62" s="22" t="s">
        <v>59</v>
      </c>
      <c r="C62" s="23"/>
      <c r="D62" s="23"/>
      <c r="E62" s="23">
        <f t="shared" si="0"/>
        <v>0</v>
      </c>
      <c r="F62" s="13" t="s">
        <v>104</v>
      </c>
      <c r="G62" s="14">
        <f>+G48 +G49 +G50 +G51</f>
        <v>131548732</v>
      </c>
      <c r="H62" s="14">
        <f>+H48 +H49 +H50 +H51</f>
        <v>132582020</v>
      </c>
      <c r="I62" s="14">
        <f t="shared" ref="I62:I63" si="4">G62-H62</f>
        <v>-1033288</v>
      </c>
    </row>
    <row r="63" spans="1:9" x14ac:dyDescent="0.4">
      <c r="A63" s="1"/>
      <c r="B63" s="13" t="s">
        <v>105</v>
      </c>
      <c r="C63" s="14">
        <f>+C7 +C34</f>
        <v>511009689</v>
      </c>
      <c r="D63" s="14">
        <f>+D7 +D34</f>
        <v>527959762</v>
      </c>
      <c r="E63" s="14">
        <f t="shared" si="0"/>
        <v>-16950073</v>
      </c>
      <c r="F63" s="24" t="s">
        <v>106</v>
      </c>
      <c r="G63" s="25">
        <f>+G46 +G62</f>
        <v>511009689</v>
      </c>
      <c r="H63" s="25">
        <f>+H46 +H62</f>
        <v>527959762</v>
      </c>
      <c r="I63" s="25">
        <f t="shared" si="4"/>
        <v>-16950073</v>
      </c>
    </row>
  </sheetData>
  <mergeCells count="5">
    <mergeCell ref="B2:I2"/>
    <mergeCell ref="B3:I3"/>
    <mergeCell ref="B5:E5"/>
    <mergeCell ref="F5:I5"/>
    <mergeCell ref="F47:I47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61BF-DA29-481E-B450-FED8176DBDCF}">
  <sheetPr>
    <pageSetUpPr fitToPage="1"/>
  </sheetPr>
  <dimension ref="A1:I63"/>
  <sheetViews>
    <sheetView showGridLines="0" tabSelected="1" workbookViewId="0"/>
  </sheetViews>
  <sheetFormatPr defaultRowHeight="18.75" x14ac:dyDescent="0.4"/>
  <cols>
    <col min="1" max="1" width="1.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111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+C8+C9+C10+C11+C12+C13+C14+C15+C16+C17+C18+C19+C20+C21+C22+C23+C24+C25+C26+C27+C28+C29+C30+C31+C32-ABS(C33)</f>
        <v>1512802</v>
      </c>
      <c r="D7" s="14">
        <f>+D8+D9+D10+D11+D12+D13+D14+D15+D16+D17+D18+D19+D20+D21+D22+D23+D24+D25+D26+D27+D28+D29+D30+D31+D32-ABS(D33)</f>
        <v>1228327</v>
      </c>
      <c r="E7" s="14">
        <f>C7-D7</f>
        <v>284475</v>
      </c>
      <c r="F7" s="13" t="s">
        <v>10</v>
      </c>
      <c r="G7" s="14">
        <f>+G8+G9+G10+G11+G12+G13+G14+G15+G16+G17+G18+G19+G20+G21+G22+G23+G24+G25+G26+G27+G28+G29+G30</f>
        <v>97996</v>
      </c>
      <c r="H7" s="14">
        <f>+H8+H9+H10+H11+H12+H13+H14+H15+H16+H17+H18+H19+H20+H21+H22+H23+H24+H25+H26+H27+H28+H29+H30</f>
        <v>93191</v>
      </c>
      <c r="I7" s="14">
        <f>G7-H7</f>
        <v>4805</v>
      </c>
    </row>
    <row r="8" spans="1:9" x14ac:dyDescent="0.4">
      <c r="A8" s="1"/>
      <c r="B8" s="15" t="s">
        <v>11</v>
      </c>
      <c r="C8" s="16">
        <v>773212</v>
      </c>
      <c r="D8" s="16">
        <v>488737</v>
      </c>
      <c r="E8" s="16">
        <f t="shared" ref="E8:E63" si="0">C8-D8</f>
        <v>284475</v>
      </c>
      <c r="F8" s="15" t="s">
        <v>12</v>
      </c>
      <c r="G8" s="16"/>
      <c r="H8" s="16"/>
      <c r="I8" s="16">
        <f t="shared" ref="I8:I30" si="1">G8-H8</f>
        <v>0</v>
      </c>
    </row>
    <row r="9" spans="1:9" x14ac:dyDescent="0.4">
      <c r="A9" s="1"/>
      <c r="B9" s="17" t="s">
        <v>13</v>
      </c>
      <c r="C9" s="18"/>
      <c r="D9" s="18"/>
      <c r="E9" s="18">
        <f t="shared" si="0"/>
        <v>0</v>
      </c>
      <c r="F9" s="17" t="s">
        <v>14</v>
      </c>
      <c r="G9" s="18">
        <v>86836</v>
      </c>
      <c r="H9" s="18">
        <v>93191</v>
      </c>
      <c r="I9" s="18">
        <f t="shared" si="1"/>
        <v>-6355</v>
      </c>
    </row>
    <row r="10" spans="1:9" x14ac:dyDescent="0.4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x14ac:dyDescent="0.4">
      <c r="A11" s="1"/>
      <c r="B11" s="17" t="s">
        <v>17</v>
      </c>
      <c r="C11" s="18">
        <v>739590</v>
      </c>
      <c r="D11" s="18">
        <v>739590</v>
      </c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x14ac:dyDescent="0.4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x14ac:dyDescent="0.4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x14ac:dyDescent="0.4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/>
      <c r="H14" s="18"/>
      <c r="I14" s="18">
        <f t="shared" si="1"/>
        <v>0</v>
      </c>
    </row>
    <row r="15" spans="1:9" x14ac:dyDescent="0.4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x14ac:dyDescent="0.4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x14ac:dyDescent="0.4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x14ac:dyDescent="0.4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x14ac:dyDescent="0.4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x14ac:dyDescent="0.4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/>
      <c r="H20" s="18"/>
      <c r="I20" s="18">
        <f t="shared" si="1"/>
        <v>0</v>
      </c>
    </row>
    <row r="21" spans="1:9" x14ac:dyDescent="0.4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x14ac:dyDescent="0.4">
      <c r="A22" s="1"/>
      <c r="B22" s="17" t="s">
        <v>39</v>
      </c>
      <c r="C22" s="18"/>
      <c r="D22" s="18"/>
      <c r="E22" s="18">
        <f t="shared" si="0"/>
        <v>0</v>
      </c>
      <c r="F22" s="17" t="s">
        <v>40</v>
      </c>
      <c r="G22" s="18"/>
      <c r="H22" s="18"/>
      <c r="I22" s="18">
        <f t="shared" si="1"/>
        <v>0</v>
      </c>
    </row>
    <row r="23" spans="1:9" x14ac:dyDescent="0.4">
      <c r="A23" s="1"/>
      <c r="B23" s="17" t="s">
        <v>41</v>
      </c>
      <c r="C23" s="18"/>
      <c r="D23" s="18"/>
      <c r="E23" s="18">
        <f t="shared" si="0"/>
        <v>0</v>
      </c>
      <c r="F23" s="17" t="s">
        <v>42</v>
      </c>
      <c r="G23" s="18"/>
      <c r="H23" s="18"/>
      <c r="I23" s="18">
        <f t="shared" si="1"/>
        <v>0</v>
      </c>
    </row>
    <row r="24" spans="1:9" x14ac:dyDescent="0.4">
      <c r="A24" s="1"/>
      <c r="B24" s="17" t="s">
        <v>43</v>
      </c>
      <c r="C24" s="18"/>
      <c r="D24" s="18"/>
      <c r="E24" s="18">
        <f t="shared" si="0"/>
        <v>0</v>
      </c>
      <c r="F24" s="17" t="s">
        <v>44</v>
      </c>
      <c r="G24" s="18"/>
      <c r="H24" s="18"/>
      <c r="I24" s="18">
        <f t="shared" si="1"/>
        <v>0</v>
      </c>
    </row>
    <row r="25" spans="1:9" x14ac:dyDescent="0.4">
      <c r="A25" s="1"/>
      <c r="B25" s="17" t="s">
        <v>45</v>
      </c>
      <c r="C25" s="18"/>
      <c r="D25" s="18"/>
      <c r="E25" s="18">
        <f t="shared" si="0"/>
        <v>0</v>
      </c>
      <c r="F25" s="17" t="s">
        <v>46</v>
      </c>
      <c r="G25" s="18"/>
      <c r="H25" s="18"/>
      <c r="I25" s="18">
        <f t="shared" si="1"/>
        <v>0</v>
      </c>
    </row>
    <row r="26" spans="1:9" x14ac:dyDescent="0.4">
      <c r="A26" s="1"/>
      <c r="B26" s="17" t="s">
        <v>47</v>
      </c>
      <c r="C26" s="18"/>
      <c r="D26" s="18"/>
      <c r="E26" s="18">
        <f t="shared" si="0"/>
        <v>0</v>
      </c>
      <c r="F26" s="17" t="s">
        <v>48</v>
      </c>
      <c r="G26" s="18"/>
      <c r="H26" s="18"/>
      <c r="I26" s="18">
        <f t="shared" si="1"/>
        <v>0</v>
      </c>
    </row>
    <row r="27" spans="1:9" x14ac:dyDescent="0.4">
      <c r="A27" s="1"/>
      <c r="B27" s="17" t="s">
        <v>49</v>
      </c>
      <c r="C27" s="18"/>
      <c r="D27" s="18"/>
      <c r="E27" s="18">
        <f t="shared" si="0"/>
        <v>0</v>
      </c>
      <c r="F27" s="17" t="s">
        <v>50</v>
      </c>
      <c r="G27" s="18"/>
      <c r="H27" s="18"/>
      <c r="I27" s="18">
        <f t="shared" si="1"/>
        <v>0</v>
      </c>
    </row>
    <row r="28" spans="1:9" x14ac:dyDescent="0.4">
      <c r="A28" s="1"/>
      <c r="B28" s="17" t="s">
        <v>51</v>
      </c>
      <c r="C28" s="18"/>
      <c r="D28" s="18"/>
      <c r="E28" s="18">
        <f t="shared" si="0"/>
        <v>0</v>
      </c>
      <c r="F28" s="17" t="s">
        <v>52</v>
      </c>
      <c r="G28" s="18">
        <v>11160</v>
      </c>
      <c r="H28" s="18"/>
      <c r="I28" s="18">
        <f t="shared" si="1"/>
        <v>11160</v>
      </c>
    </row>
    <row r="29" spans="1:9" x14ac:dyDescent="0.4">
      <c r="A29" s="1"/>
      <c r="B29" s="17" t="s">
        <v>53</v>
      </c>
      <c r="C29" s="18"/>
      <c r="D29" s="18"/>
      <c r="E29" s="18">
        <f t="shared" si="0"/>
        <v>0</v>
      </c>
      <c r="F29" s="17" t="s">
        <v>54</v>
      </c>
      <c r="G29" s="18"/>
      <c r="H29" s="18"/>
      <c r="I29" s="18">
        <f t="shared" si="1"/>
        <v>0</v>
      </c>
    </row>
    <row r="30" spans="1:9" x14ac:dyDescent="0.4">
      <c r="A30" s="1"/>
      <c r="B30" s="17" t="s">
        <v>55</v>
      </c>
      <c r="C30" s="18"/>
      <c r="D30" s="18"/>
      <c r="E30" s="18">
        <f t="shared" si="0"/>
        <v>0</v>
      </c>
      <c r="F30" s="17" t="s">
        <v>56</v>
      </c>
      <c r="G30" s="18"/>
      <c r="H30" s="18"/>
      <c r="I30" s="18">
        <f t="shared" si="1"/>
        <v>0</v>
      </c>
    </row>
    <row r="31" spans="1:9" x14ac:dyDescent="0.4">
      <c r="A31" s="1"/>
      <c r="B31" s="17" t="s">
        <v>57</v>
      </c>
      <c r="C31" s="18"/>
      <c r="D31" s="18"/>
      <c r="E31" s="18">
        <f t="shared" si="0"/>
        <v>0</v>
      </c>
      <c r="F31" s="17"/>
      <c r="G31" s="18"/>
      <c r="H31" s="18"/>
      <c r="I31" s="18"/>
    </row>
    <row r="32" spans="1:9" x14ac:dyDescent="0.4">
      <c r="A32" s="1"/>
      <c r="B32" s="17" t="s">
        <v>58</v>
      </c>
      <c r="C32" s="18"/>
      <c r="D32" s="18"/>
      <c r="E32" s="18">
        <f t="shared" si="0"/>
        <v>0</v>
      </c>
      <c r="F32" s="17"/>
      <c r="G32" s="18"/>
      <c r="H32" s="18"/>
      <c r="I32" s="18"/>
    </row>
    <row r="33" spans="1:9" x14ac:dyDescent="0.4">
      <c r="A33" s="1"/>
      <c r="B33" s="17" t="s">
        <v>59</v>
      </c>
      <c r="C33" s="18"/>
      <c r="D33" s="18"/>
      <c r="E33" s="18">
        <f t="shared" si="0"/>
        <v>0</v>
      </c>
      <c r="F33" s="17"/>
      <c r="G33" s="18"/>
      <c r="H33" s="18"/>
      <c r="I33" s="18"/>
    </row>
    <row r="34" spans="1:9" x14ac:dyDescent="0.4">
      <c r="A34" s="1"/>
      <c r="B34" s="13" t="s">
        <v>60</v>
      </c>
      <c r="C34" s="14">
        <f>+C35 +C40</f>
        <v>41650262</v>
      </c>
      <c r="D34" s="14">
        <f>+D35 +D40</f>
        <v>42829215</v>
      </c>
      <c r="E34" s="14">
        <f t="shared" si="0"/>
        <v>-1178953</v>
      </c>
      <c r="F34" s="13" t="s">
        <v>61</v>
      </c>
      <c r="G34" s="14">
        <f>+G35+G36+G37+G38+G39+G40+G41+G42+G43+G44+G45</f>
        <v>0</v>
      </c>
      <c r="H34" s="14">
        <f>+H35+H36+H37+H38+H39+H40+H41+H42+H43+H44+H45</f>
        <v>0</v>
      </c>
      <c r="I34" s="14">
        <f t="shared" ref="I34:I46" si="2">G34-H34</f>
        <v>0</v>
      </c>
    </row>
    <row r="35" spans="1:9" x14ac:dyDescent="0.4">
      <c r="A35" s="1"/>
      <c r="B35" s="13" t="s">
        <v>62</v>
      </c>
      <c r="C35" s="14">
        <f>+C36+C37+C38+C39</f>
        <v>0</v>
      </c>
      <c r="D35" s="14">
        <f>+D36+D37+D38+D39</f>
        <v>0</v>
      </c>
      <c r="E35" s="14">
        <f t="shared" si="0"/>
        <v>0</v>
      </c>
      <c r="F35" s="15" t="s">
        <v>63</v>
      </c>
      <c r="G35" s="16"/>
      <c r="H35" s="16"/>
      <c r="I35" s="16">
        <f t="shared" si="2"/>
        <v>0</v>
      </c>
    </row>
    <row r="36" spans="1:9" x14ac:dyDescent="0.4">
      <c r="A36" s="1"/>
      <c r="B36" s="15" t="s">
        <v>64</v>
      </c>
      <c r="C36" s="16"/>
      <c r="D36" s="16"/>
      <c r="E36" s="16">
        <f t="shared" si="0"/>
        <v>0</v>
      </c>
      <c r="F36" s="17" t="s">
        <v>65</v>
      </c>
      <c r="G36" s="18"/>
      <c r="H36" s="18"/>
      <c r="I36" s="18">
        <f t="shared" si="2"/>
        <v>0</v>
      </c>
    </row>
    <row r="37" spans="1:9" x14ac:dyDescent="0.4">
      <c r="A37" s="1"/>
      <c r="B37" s="17" t="s">
        <v>66</v>
      </c>
      <c r="C37" s="18"/>
      <c r="D37" s="18"/>
      <c r="E37" s="18">
        <f t="shared" si="0"/>
        <v>0</v>
      </c>
      <c r="F37" s="17" t="s">
        <v>67</v>
      </c>
      <c r="G37" s="18"/>
      <c r="H37" s="18"/>
      <c r="I37" s="18">
        <f t="shared" si="2"/>
        <v>0</v>
      </c>
    </row>
    <row r="38" spans="1:9" x14ac:dyDescent="0.4">
      <c r="A38" s="1"/>
      <c r="B38" s="17" t="s">
        <v>68</v>
      </c>
      <c r="C38" s="18"/>
      <c r="D38" s="18"/>
      <c r="E38" s="18">
        <f t="shared" si="0"/>
        <v>0</v>
      </c>
      <c r="F38" s="17" t="s">
        <v>69</v>
      </c>
      <c r="G38" s="18"/>
      <c r="H38" s="18"/>
      <c r="I38" s="18">
        <f t="shared" si="2"/>
        <v>0</v>
      </c>
    </row>
    <row r="39" spans="1:9" x14ac:dyDescent="0.4">
      <c r="A39" s="1"/>
      <c r="B39" s="17" t="s">
        <v>70</v>
      </c>
      <c r="C39" s="18"/>
      <c r="D39" s="18"/>
      <c r="E39" s="18">
        <f t="shared" si="0"/>
        <v>0</v>
      </c>
      <c r="F39" s="17" t="s">
        <v>71</v>
      </c>
      <c r="G39" s="18"/>
      <c r="H39" s="18"/>
      <c r="I39" s="18">
        <f t="shared" si="2"/>
        <v>0</v>
      </c>
    </row>
    <row r="40" spans="1:9" x14ac:dyDescent="0.4">
      <c r="A40" s="1"/>
      <c r="B40" s="13" t="s">
        <v>72</v>
      </c>
      <c r="C40" s="14">
        <f>+C41+C42+C43+C44+C45+C46+C47+C48+C49+C50+C51+C52+C53+C54+C55+C56+C57+C58+C59+C60+C61-ABS(C62)</f>
        <v>41650262</v>
      </c>
      <c r="D40" s="14">
        <f>+D41+D42+D43+D44+D45+D46+D47+D48+D49+D50+D51+D52+D53+D54+D55+D56+D57+D58+D59+D60+D61-ABS(D62)</f>
        <v>42829215</v>
      </c>
      <c r="E40" s="14">
        <f t="shared" si="0"/>
        <v>-1178953</v>
      </c>
      <c r="F40" s="17" t="s">
        <v>73</v>
      </c>
      <c r="G40" s="18"/>
      <c r="H40" s="18"/>
      <c r="I40" s="18">
        <f t="shared" si="2"/>
        <v>0</v>
      </c>
    </row>
    <row r="41" spans="1:9" x14ac:dyDescent="0.4">
      <c r="A41" s="1"/>
      <c r="B41" s="15" t="s">
        <v>64</v>
      </c>
      <c r="C41" s="16"/>
      <c r="D41" s="16"/>
      <c r="E41" s="16">
        <f t="shared" si="0"/>
        <v>0</v>
      </c>
      <c r="F41" s="17" t="s">
        <v>74</v>
      </c>
      <c r="G41" s="18"/>
      <c r="H41" s="18"/>
      <c r="I41" s="18">
        <f t="shared" si="2"/>
        <v>0</v>
      </c>
    </row>
    <row r="42" spans="1:9" x14ac:dyDescent="0.4">
      <c r="A42" s="1"/>
      <c r="B42" s="17" t="s">
        <v>66</v>
      </c>
      <c r="C42" s="18">
        <v>39990096</v>
      </c>
      <c r="D42" s="18">
        <v>41133827</v>
      </c>
      <c r="E42" s="18">
        <f t="shared" si="0"/>
        <v>-1143731</v>
      </c>
      <c r="F42" s="17" t="s">
        <v>75</v>
      </c>
      <c r="G42" s="18"/>
      <c r="H42" s="18"/>
      <c r="I42" s="18">
        <f t="shared" si="2"/>
        <v>0</v>
      </c>
    </row>
    <row r="43" spans="1:9" x14ac:dyDescent="0.4">
      <c r="A43" s="1"/>
      <c r="B43" s="17" t="s">
        <v>76</v>
      </c>
      <c r="C43" s="18">
        <v>1534162</v>
      </c>
      <c r="D43" s="18">
        <v>1569384</v>
      </c>
      <c r="E43" s="18">
        <f t="shared" si="0"/>
        <v>-35222</v>
      </c>
      <c r="F43" s="17" t="s">
        <v>77</v>
      </c>
      <c r="G43" s="18"/>
      <c r="H43" s="18"/>
      <c r="I43" s="18">
        <f t="shared" si="2"/>
        <v>0</v>
      </c>
    </row>
    <row r="44" spans="1:9" x14ac:dyDescent="0.4">
      <c r="A44" s="1"/>
      <c r="B44" s="17" t="s">
        <v>78</v>
      </c>
      <c r="C44" s="18"/>
      <c r="D44" s="18"/>
      <c r="E44" s="18">
        <f t="shared" si="0"/>
        <v>0</v>
      </c>
      <c r="F44" s="17" t="s">
        <v>79</v>
      </c>
      <c r="G44" s="18"/>
      <c r="H44" s="18"/>
      <c r="I44" s="18">
        <f t="shared" si="2"/>
        <v>0</v>
      </c>
    </row>
    <row r="45" spans="1:9" x14ac:dyDescent="0.4">
      <c r="A45" s="1"/>
      <c r="B45" s="17" t="s">
        <v>80</v>
      </c>
      <c r="C45" s="18"/>
      <c r="D45" s="18"/>
      <c r="E45" s="18">
        <f t="shared" si="0"/>
        <v>0</v>
      </c>
      <c r="F45" s="17" t="s">
        <v>81</v>
      </c>
      <c r="G45" s="18"/>
      <c r="H45" s="18"/>
      <c r="I45" s="18">
        <f t="shared" si="2"/>
        <v>0</v>
      </c>
    </row>
    <row r="46" spans="1:9" x14ac:dyDescent="0.4">
      <c r="A46" s="1"/>
      <c r="B46" s="17" t="s">
        <v>82</v>
      </c>
      <c r="C46" s="18">
        <v>4</v>
      </c>
      <c r="D46" s="18">
        <v>4</v>
      </c>
      <c r="E46" s="18">
        <f t="shared" si="0"/>
        <v>0</v>
      </c>
      <c r="F46" s="13" t="s">
        <v>83</v>
      </c>
      <c r="G46" s="14">
        <f>+G7 +G34</f>
        <v>97996</v>
      </c>
      <c r="H46" s="14">
        <f>+H7 +H34</f>
        <v>93191</v>
      </c>
      <c r="I46" s="14">
        <f t="shared" si="2"/>
        <v>4805</v>
      </c>
    </row>
    <row r="47" spans="1:9" x14ac:dyDescent="0.4">
      <c r="A47" s="1"/>
      <c r="B47" s="17" t="s">
        <v>84</v>
      </c>
      <c r="C47" s="18"/>
      <c r="D47" s="18"/>
      <c r="E47" s="18">
        <f t="shared" si="0"/>
        <v>0</v>
      </c>
      <c r="F47" s="19" t="s">
        <v>85</v>
      </c>
      <c r="G47" s="20"/>
      <c r="H47" s="20"/>
      <c r="I47" s="21"/>
    </row>
    <row r="48" spans="1:9" x14ac:dyDescent="0.4">
      <c r="A48" s="1"/>
      <c r="B48" s="17" t="s">
        <v>86</v>
      </c>
      <c r="C48" s="18"/>
      <c r="D48" s="18"/>
      <c r="E48" s="18">
        <f t="shared" si="0"/>
        <v>0</v>
      </c>
      <c r="F48" s="15" t="s">
        <v>87</v>
      </c>
      <c r="G48" s="16"/>
      <c r="H48" s="16"/>
      <c r="I48" s="16">
        <f t="shared" ref="I48:I52" si="3">G48-H48</f>
        <v>0</v>
      </c>
    </row>
    <row r="49" spans="1:9" x14ac:dyDescent="0.4">
      <c r="A49" s="1"/>
      <c r="B49" s="17" t="s">
        <v>88</v>
      </c>
      <c r="C49" s="18"/>
      <c r="D49" s="18"/>
      <c r="E49" s="18">
        <f t="shared" si="0"/>
        <v>0</v>
      </c>
      <c r="F49" s="17" t="s">
        <v>89</v>
      </c>
      <c r="G49" s="18"/>
      <c r="H49" s="18"/>
      <c r="I49" s="18">
        <f t="shared" si="3"/>
        <v>0</v>
      </c>
    </row>
    <row r="50" spans="1:9" x14ac:dyDescent="0.4">
      <c r="A50" s="1"/>
      <c r="B50" s="17" t="s">
        <v>90</v>
      </c>
      <c r="C50" s="18"/>
      <c r="D50" s="18"/>
      <c r="E50" s="18">
        <f t="shared" si="0"/>
        <v>0</v>
      </c>
      <c r="F50" s="17" t="s">
        <v>91</v>
      </c>
      <c r="G50" s="18"/>
      <c r="H50" s="18"/>
      <c r="I50" s="18">
        <f t="shared" si="3"/>
        <v>0</v>
      </c>
    </row>
    <row r="51" spans="1:9" x14ac:dyDescent="0.4">
      <c r="A51" s="1"/>
      <c r="B51" s="17" t="s">
        <v>92</v>
      </c>
      <c r="C51" s="18"/>
      <c r="D51" s="18"/>
      <c r="E51" s="18">
        <f t="shared" si="0"/>
        <v>0</v>
      </c>
      <c r="F51" s="17" t="s">
        <v>93</v>
      </c>
      <c r="G51" s="18">
        <v>43065068</v>
      </c>
      <c r="H51" s="18">
        <v>43964351</v>
      </c>
      <c r="I51" s="18">
        <f t="shared" si="3"/>
        <v>-899283</v>
      </c>
    </row>
    <row r="52" spans="1:9" x14ac:dyDescent="0.4">
      <c r="A52" s="1"/>
      <c r="B52" s="17" t="s">
        <v>70</v>
      </c>
      <c r="C52" s="18"/>
      <c r="D52" s="18"/>
      <c r="E52" s="18">
        <f t="shared" si="0"/>
        <v>0</v>
      </c>
      <c r="F52" s="17" t="s">
        <v>94</v>
      </c>
      <c r="G52" s="18">
        <v>-899283</v>
      </c>
      <c r="H52" s="18">
        <v>-978987</v>
      </c>
      <c r="I52" s="18">
        <f t="shared" si="3"/>
        <v>79704</v>
      </c>
    </row>
    <row r="53" spans="1:9" x14ac:dyDescent="0.4">
      <c r="A53" s="1"/>
      <c r="B53" s="17" t="s">
        <v>95</v>
      </c>
      <c r="C53" s="18"/>
      <c r="D53" s="18"/>
      <c r="E53" s="18">
        <f t="shared" si="0"/>
        <v>0</v>
      </c>
      <c r="F53" s="17"/>
      <c r="G53" s="18"/>
      <c r="H53" s="18"/>
      <c r="I53" s="18"/>
    </row>
    <row r="54" spans="1:9" x14ac:dyDescent="0.4">
      <c r="A54" s="1"/>
      <c r="B54" s="17" t="s">
        <v>96</v>
      </c>
      <c r="C54" s="18"/>
      <c r="D54" s="18"/>
      <c r="E54" s="18">
        <f t="shared" si="0"/>
        <v>0</v>
      </c>
      <c r="F54" s="17"/>
      <c r="G54" s="18"/>
      <c r="H54" s="18"/>
      <c r="I54" s="18"/>
    </row>
    <row r="55" spans="1:9" x14ac:dyDescent="0.4">
      <c r="A55" s="1"/>
      <c r="B55" s="17" t="s">
        <v>97</v>
      </c>
      <c r="C55" s="18"/>
      <c r="D55" s="18"/>
      <c r="E55" s="18">
        <f t="shared" si="0"/>
        <v>0</v>
      </c>
      <c r="F55" s="17"/>
      <c r="G55" s="18"/>
      <c r="H55" s="18"/>
      <c r="I55" s="18"/>
    </row>
    <row r="56" spans="1:9" x14ac:dyDescent="0.4">
      <c r="A56" s="1"/>
      <c r="B56" s="17" t="s">
        <v>98</v>
      </c>
      <c r="C56" s="18"/>
      <c r="D56" s="18"/>
      <c r="E56" s="18">
        <f t="shared" si="0"/>
        <v>0</v>
      </c>
      <c r="F56" s="17"/>
      <c r="G56" s="18"/>
      <c r="H56" s="18"/>
      <c r="I56" s="18"/>
    </row>
    <row r="57" spans="1:9" x14ac:dyDescent="0.4">
      <c r="A57" s="1"/>
      <c r="B57" s="17" t="s">
        <v>99</v>
      </c>
      <c r="C57" s="18"/>
      <c r="D57" s="18"/>
      <c r="E57" s="18">
        <f t="shared" si="0"/>
        <v>0</v>
      </c>
      <c r="F57" s="17"/>
      <c r="G57" s="18"/>
      <c r="H57" s="18"/>
      <c r="I57" s="18"/>
    </row>
    <row r="58" spans="1:9" x14ac:dyDescent="0.4">
      <c r="A58" s="1"/>
      <c r="B58" s="17" t="s">
        <v>100</v>
      </c>
      <c r="C58" s="18"/>
      <c r="D58" s="18"/>
      <c r="E58" s="18">
        <f t="shared" si="0"/>
        <v>0</v>
      </c>
      <c r="F58" s="17"/>
      <c r="G58" s="18"/>
      <c r="H58" s="18"/>
      <c r="I58" s="18"/>
    </row>
    <row r="59" spans="1:9" x14ac:dyDescent="0.4">
      <c r="A59" s="1"/>
      <c r="B59" s="17" t="s">
        <v>101</v>
      </c>
      <c r="C59" s="18"/>
      <c r="D59" s="18"/>
      <c r="E59" s="18">
        <f t="shared" si="0"/>
        <v>0</v>
      </c>
      <c r="F59" s="17"/>
      <c r="G59" s="18"/>
      <c r="H59" s="18"/>
      <c r="I59" s="18"/>
    </row>
    <row r="60" spans="1:9" x14ac:dyDescent="0.4">
      <c r="A60" s="1"/>
      <c r="B60" s="17" t="s">
        <v>102</v>
      </c>
      <c r="C60" s="18"/>
      <c r="D60" s="18"/>
      <c r="E60" s="18">
        <f t="shared" si="0"/>
        <v>0</v>
      </c>
      <c r="F60" s="17"/>
      <c r="G60" s="18"/>
      <c r="H60" s="18"/>
      <c r="I60" s="18"/>
    </row>
    <row r="61" spans="1:9" x14ac:dyDescent="0.4">
      <c r="A61" s="1"/>
      <c r="B61" s="17" t="s">
        <v>103</v>
      </c>
      <c r="C61" s="18">
        <v>126000</v>
      </c>
      <c r="D61" s="18">
        <v>126000</v>
      </c>
      <c r="E61" s="18">
        <f t="shared" si="0"/>
        <v>0</v>
      </c>
      <c r="F61" s="22"/>
      <c r="G61" s="23"/>
      <c r="H61" s="23"/>
      <c r="I61" s="23"/>
    </row>
    <row r="62" spans="1:9" x14ac:dyDescent="0.4">
      <c r="A62" s="1"/>
      <c r="B62" s="22" t="s">
        <v>59</v>
      </c>
      <c r="C62" s="23"/>
      <c r="D62" s="23"/>
      <c r="E62" s="23">
        <f t="shared" si="0"/>
        <v>0</v>
      </c>
      <c r="F62" s="13" t="s">
        <v>104</v>
      </c>
      <c r="G62" s="14">
        <f>+G48 +G49 +G50 +G51</f>
        <v>43065068</v>
      </c>
      <c r="H62" s="14">
        <f>+H48 +H49 +H50 +H51</f>
        <v>43964351</v>
      </c>
      <c r="I62" s="14">
        <f t="shared" ref="I62:I63" si="4">G62-H62</f>
        <v>-899283</v>
      </c>
    </row>
    <row r="63" spans="1:9" x14ac:dyDescent="0.4">
      <c r="A63" s="1"/>
      <c r="B63" s="13" t="s">
        <v>105</v>
      </c>
      <c r="C63" s="14">
        <f>+C7 +C34</f>
        <v>43163064</v>
      </c>
      <c r="D63" s="14">
        <f>+D7 +D34</f>
        <v>44057542</v>
      </c>
      <c r="E63" s="14">
        <f t="shared" si="0"/>
        <v>-894478</v>
      </c>
      <c r="F63" s="24" t="s">
        <v>106</v>
      </c>
      <c r="G63" s="25">
        <f>+G46 +G62</f>
        <v>43163064</v>
      </c>
      <c r="H63" s="25">
        <f>+H46 +H62</f>
        <v>44057542</v>
      </c>
      <c r="I63" s="25">
        <f t="shared" si="4"/>
        <v>-894478</v>
      </c>
    </row>
  </sheetData>
  <mergeCells count="5">
    <mergeCell ref="B2:I2"/>
    <mergeCell ref="B3:I3"/>
    <mergeCell ref="B5:E5"/>
    <mergeCell ref="F5:I5"/>
    <mergeCell ref="F47:I47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本部</vt:lpstr>
      <vt:lpstr>みなみ風</vt:lpstr>
      <vt:lpstr>そよ風</vt:lpstr>
      <vt:lpstr>中央林間</vt:lpstr>
      <vt:lpstr>えびなの風</vt:lpstr>
      <vt:lpstr>風の子</vt:lpstr>
      <vt:lpstr>えびなの風!Print_Titles</vt:lpstr>
      <vt:lpstr>そよ風!Print_Titles</vt:lpstr>
      <vt:lpstr>みなみ風!Print_Titles</vt:lpstr>
      <vt:lpstr>中央林間!Print_Titles</vt:lpstr>
      <vt:lpstr>風の子!Print_Titles</vt:lpstr>
      <vt:lpstr>本部!Print_Titles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2021-06-21T06:11:06Z</dcterms:created>
  <dcterms:modified xsi:type="dcterms:W3CDTF">2021-06-21T06:11:10Z</dcterms:modified>
</cp:coreProperties>
</file>